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sulenta\Documents\ANA\FINANCIJSKI IZVJEŠTAJI\31.12.2023\"/>
    </mc:Choice>
  </mc:AlternateContent>
  <xr:revisionPtr revIDLastSave="0" documentId="13_ncr:1_{E00BF899-2CEA-4A39-934C-87673BE7E043}"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B301" i="9" s="1"/>
  <c r="G301" i="9"/>
  <c r="F301" i="9"/>
  <c r="H300" i="9"/>
  <c r="G300" i="9"/>
  <c r="F300" i="9"/>
  <c r="H299" i="9"/>
  <c r="G299" i="9"/>
  <c r="F299" i="9"/>
  <c r="E299" i="9"/>
  <c r="B299" i="9" s="1"/>
  <c r="H298" i="9"/>
  <c r="G298" i="9"/>
  <c r="E298" i="9" s="1"/>
  <c r="B298" i="9" s="1"/>
  <c r="F298" i="9"/>
  <c r="H297" i="9"/>
  <c r="G297" i="9"/>
  <c r="F297" i="9"/>
  <c r="H296" i="9"/>
  <c r="E296" i="9" s="1"/>
  <c r="B296" i="9" s="1"/>
  <c r="G296" i="9"/>
  <c r="F296" i="9"/>
  <c r="H295" i="9"/>
  <c r="G295" i="9"/>
  <c r="E295" i="9" s="1"/>
  <c r="B295" i="9" s="1"/>
  <c r="F295" i="9"/>
  <c r="H294" i="9"/>
  <c r="G294" i="9"/>
  <c r="E294" i="9" s="1"/>
  <c r="B294" i="9" s="1"/>
  <c r="F294" i="9"/>
  <c r="H293" i="9"/>
  <c r="G293" i="9"/>
  <c r="E293" i="9" s="1"/>
  <c r="B293" i="9" s="1"/>
  <c r="F293" i="9"/>
  <c r="H292" i="9"/>
  <c r="G292" i="9"/>
  <c r="F292" i="9"/>
  <c r="H291" i="9"/>
  <c r="G291" i="9"/>
  <c r="F291" i="9"/>
  <c r="E291" i="9"/>
  <c r="B291" i="9" s="1"/>
  <c r="F290" i="9"/>
  <c r="F289" i="9"/>
  <c r="H288" i="9"/>
  <c r="G288" i="9"/>
  <c r="F288" i="9"/>
  <c r="H287" i="9"/>
  <c r="E287" i="9" s="1"/>
  <c r="B287" i="9" s="1"/>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7" i="9" s="1"/>
  <c r="F278" i="9"/>
  <c r="F276" i="9"/>
  <c r="L275" i="9"/>
  <c r="F275" i="9" s="1"/>
  <c r="H275" i="9"/>
  <c r="F274" i="9"/>
  <c r="I273" i="9"/>
  <c r="E273" i="9" s="1"/>
  <c r="B273" i="9" s="1"/>
  <c r="H273" i="9"/>
  <c r="F273" i="9"/>
  <c r="E272" i="9"/>
  <c r="M271" i="9"/>
  <c r="L271" i="9"/>
  <c r="F271" i="9" s="1"/>
  <c r="E271" i="9"/>
  <c r="B271" i="9" s="1"/>
  <c r="M270" i="9"/>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F215" i="9" s="1"/>
  <c r="E215" i="9"/>
  <c r="B215" i="9" s="1"/>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E144" i="9" s="1"/>
  <c r="B144" i="9" s="1"/>
  <c r="F144" i="9"/>
  <c r="F143" i="9"/>
  <c r="H142" i="9"/>
  <c r="E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F136" i="9"/>
  <c r="B136" i="9"/>
  <c r="H135" i="9"/>
  <c r="G135" i="9"/>
  <c r="F135" i="9"/>
  <c r="E135" i="9"/>
  <c r="B135" i="9" s="1"/>
  <c r="H134" i="9"/>
  <c r="E134" i="9" s="1"/>
  <c r="G134" i="9"/>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G120" i="9"/>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E102" i="9" s="1"/>
  <c r="G102" i="9"/>
  <c r="F102" i="9"/>
  <c r="H101" i="9"/>
  <c r="G101" i="9"/>
  <c r="E101" i="9" s="1"/>
  <c r="B101" i="9" s="1"/>
  <c r="F101" i="9"/>
  <c r="H100" i="9"/>
  <c r="G100" i="9"/>
  <c r="F100" i="9"/>
  <c r="H99" i="9"/>
  <c r="G99" i="9"/>
  <c r="F99" i="9"/>
  <c r="E99" i="9"/>
  <c r="B99" i="9" s="1"/>
  <c r="H98" i="9"/>
  <c r="E98" i="9" s="1"/>
  <c r="B98" i="9" s="1"/>
  <c r="G98" i="9"/>
  <c r="F98" i="9"/>
  <c r="H97" i="9"/>
  <c r="G97" i="9"/>
  <c r="E97" i="9" s="1"/>
  <c r="B97" i="9" s="1"/>
  <c r="F97" i="9"/>
  <c r="H96" i="9"/>
  <c r="G96" i="9"/>
  <c r="F96" i="9"/>
  <c r="H95" i="9"/>
  <c r="G95" i="9"/>
  <c r="F95" i="9"/>
  <c r="E95" i="9"/>
  <c r="B95" i="9" s="1"/>
  <c r="H94" i="9"/>
  <c r="E94" i="9" s="1"/>
  <c r="G94" i="9"/>
  <c r="F94" i="9"/>
  <c r="H93" i="9"/>
  <c r="G93" i="9"/>
  <c r="E93" i="9" s="1"/>
  <c r="B93" i="9" s="1"/>
  <c r="F93" i="9"/>
  <c r="H92" i="9"/>
  <c r="G92" i="9"/>
  <c r="F92" i="9"/>
  <c r="H91" i="9"/>
  <c r="G91" i="9"/>
  <c r="F91" i="9"/>
  <c r="E91" i="9"/>
  <c r="B91" i="9" s="1"/>
  <c r="H90" i="9"/>
  <c r="E90" i="9" s="1"/>
  <c r="B90" i="9" s="1"/>
  <c r="G90" i="9"/>
  <c r="F90" i="9"/>
  <c r="H89" i="9"/>
  <c r="G89" i="9"/>
  <c r="E89" i="9" s="1"/>
  <c r="B89" i="9" s="1"/>
  <c r="F89" i="9"/>
  <c r="H88" i="9"/>
  <c r="G88" i="9"/>
  <c r="F88" i="9"/>
  <c r="H87" i="9"/>
  <c r="G87" i="9"/>
  <c r="F87" i="9"/>
  <c r="E87" i="9"/>
  <c r="B87" i="9" s="1"/>
  <c r="H86" i="9"/>
  <c r="E86" i="9" s="1"/>
  <c r="G86" i="9"/>
  <c r="F86" i="9"/>
  <c r="H85" i="9"/>
  <c r="G85" i="9"/>
  <c r="E85" i="9" s="1"/>
  <c r="B85" i="9" s="1"/>
  <c r="F85" i="9"/>
  <c r="H84" i="9"/>
  <c r="G84" i="9"/>
  <c r="F84" i="9"/>
  <c r="H83" i="9"/>
  <c r="G83" i="9"/>
  <c r="F83" i="9"/>
  <c r="E83" i="9"/>
  <c r="B83" i="9" s="1"/>
  <c r="H82" i="9"/>
  <c r="E82" i="9" s="1"/>
  <c r="B82" i="9" s="1"/>
  <c r="G82" i="9"/>
  <c r="F82" i="9"/>
  <c r="H81" i="9"/>
  <c r="G81" i="9"/>
  <c r="E81" i="9" s="1"/>
  <c r="B81" i="9" s="1"/>
  <c r="F81" i="9"/>
  <c r="H80" i="9"/>
  <c r="E80" i="9" s="1"/>
  <c r="B80" i="9" s="1"/>
  <c r="G80" i="9"/>
  <c r="F80" i="9"/>
  <c r="H79" i="9"/>
  <c r="G79" i="9"/>
  <c r="F79" i="9"/>
  <c r="E79" i="9"/>
  <c r="B79" i="9" s="1"/>
  <c r="H78" i="9"/>
  <c r="G78" i="9"/>
  <c r="E78" i="9" s="1"/>
  <c r="F78" i="9"/>
  <c r="H77" i="9"/>
  <c r="G77" i="9"/>
  <c r="F77" i="9"/>
  <c r="E77" i="9"/>
  <c r="B77" i="9" s="1"/>
  <c r="H76" i="9"/>
  <c r="E76" i="9" s="1"/>
  <c r="G76" i="9"/>
  <c r="F76" i="9"/>
  <c r="B76" i="9"/>
  <c r="H75" i="9"/>
  <c r="G75" i="9"/>
  <c r="F75" i="9"/>
  <c r="E75" i="9"/>
  <c r="B75" i="9" s="1"/>
  <c r="H74" i="9"/>
  <c r="G74" i="9"/>
  <c r="E74" i="9" s="1"/>
  <c r="F74" i="9"/>
  <c r="B74" i="9"/>
  <c r="H73" i="9"/>
  <c r="G73" i="9"/>
  <c r="F73" i="9"/>
  <c r="E73" i="9"/>
  <c r="B73" i="9" s="1"/>
  <c r="H72" i="9"/>
  <c r="E72" i="9" s="1"/>
  <c r="G72" i="9"/>
  <c r="F72" i="9"/>
  <c r="B72" i="9"/>
  <c r="H71" i="9"/>
  <c r="G71" i="9"/>
  <c r="F71" i="9"/>
  <c r="E71" i="9"/>
  <c r="B71" i="9" s="1"/>
  <c r="H70" i="9"/>
  <c r="G70" i="9"/>
  <c r="F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E43" i="9"/>
  <c r="B43" i="9" s="1"/>
  <c r="H42" i="9"/>
  <c r="E42" i="9" s="1"/>
  <c r="B42" i="9" s="1"/>
  <c r="G42" i="9"/>
  <c r="F42" i="9"/>
  <c r="H41" i="9"/>
  <c r="G41" i="9"/>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E27" i="9" s="1"/>
  <c r="B27" i="9" s="1"/>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G164" i="9" s="1"/>
  <c r="E164" i="9" s="1"/>
  <c r="B164" i="9" s="1"/>
  <c r="H3" i="9"/>
  <c r="G3" i="9"/>
  <c r="D101" i="8"/>
  <c r="D95" i="8"/>
  <c r="D90" i="8"/>
  <c r="D85" i="8"/>
  <c r="D80" i="8"/>
  <c r="D75" i="8"/>
  <c r="D70" i="8"/>
  <c r="D65" i="8"/>
  <c r="D60" i="8"/>
  <c r="D55" i="8"/>
  <c r="D49" i="8" s="1"/>
  <c r="D43" i="8" s="1"/>
  <c r="I35" i="3" s="1"/>
  <c r="D50" i="8"/>
  <c r="D44" i="8"/>
  <c r="D36" i="8"/>
  <c r="D26" i="8"/>
  <c r="D24" i="8" s="1"/>
  <c r="C1499" i="1" s="1"/>
  <c r="H1499" i="1" s="1"/>
  <c r="D18" i="8"/>
  <c r="D8" i="8"/>
  <c r="D6" i="8" s="1"/>
  <c r="C1481" i="1" s="1"/>
  <c r="E44" i="7"/>
  <c r="D44" i="7"/>
  <c r="E39" i="7"/>
  <c r="D39" i="7"/>
  <c r="D38" i="7" s="1"/>
  <c r="E38" i="7"/>
  <c r="E30" i="7"/>
  <c r="D30" i="7"/>
  <c r="D22" i="7" s="1"/>
  <c r="H30" i="3"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1223" i="1" s="1"/>
  <c r="D246" i="5"/>
  <c r="F246" i="5" s="1"/>
  <c r="D245" i="5"/>
  <c r="F245" i="5" s="1"/>
  <c r="F244" i="5"/>
  <c r="F243" i="5"/>
  <c r="E242" i="5"/>
  <c r="D242" i="5"/>
  <c r="F242" i="5" s="1"/>
  <c r="F241" i="5"/>
  <c r="F240" i="5"/>
  <c r="E239" i="5"/>
  <c r="E238" i="5" s="1"/>
  <c r="D239" i="5"/>
  <c r="D238" i="5"/>
  <c r="D237"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s="1"/>
  <c r="F77" i="5"/>
  <c r="F76" i="5"/>
  <c r="F75" i="5"/>
  <c r="F74" i="5"/>
  <c r="F73" i="5"/>
  <c r="F71" i="5"/>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F418" i="4" s="1"/>
  <c r="D418" i="4"/>
  <c r="E417" i="4"/>
  <c r="D417" i="4"/>
  <c r="E416" i="4"/>
  <c r="D411" i="1"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1" i="4"/>
  <c r="F80" i="4"/>
  <c r="F79" i="4"/>
  <c r="F78" i="4"/>
  <c r="E77" i="4"/>
  <c r="E50" i="4" s="1"/>
  <c r="D46" i="1" s="1"/>
  <c r="D77" i="4"/>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6"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4" i="1"/>
  <c r="C1524" i="1"/>
  <c r="G1524" i="1" s="1"/>
  <c r="H1523" i="1"/>
  <c r="G1523" i="1"/>
  <c r="C1523" i="1"/>
  <c r="G1522" i="1"/>
  <c r="C1522" i="1"/>
  <c r="H1522" i="1" s="1"/>
  <c r="C1521" i="1"/>
  <c r="H1520" i="1"/>
  <c r="C1520" i="1"/>
  <c r="G1520" i="1" s="1"/>
  <c r="H1519" i="1"/>
  <c r="G1519" i="1"/>
  <c r="C1519" i="1"/>
  <c r="G1518" i="1"/>
  <c r="C1518" i="1"/>
  <c r="H1518" i="1" s="1"/>
  <c r="H1516" i="1"/>
  <c r="C1516" i="1"/>
  <c r="G1516" i="1" s="1"/>
  <c r="H1515" i="1"/>
  <c r="G1515" i="1"/>
  <c r="C1515" i="1"/>
  <c r="G1514" i="1"/>
  <c r="C1514" i="1"/>
  <c r="H1514" i="1" s="1"/>
  <c r="C1513" i="1"/>
  <c r="H1512" i="1"/>
  <c r="C1512" i="1"/>
  <c r="G1512" i="1" s="1"/>
  <c r="H1511" i="1"/>
  <c r="G1511" i="1"/>
  <c r="C1511" i="1"/>
  <c r="G1510" i="1"/>
  <c r="C1510" i="1"/>
  <c r="H1510" i="1" s="1"/>
  <c r="C1509" i="1"/>
  <c r="C1508" i="1"/>
  <c r="G1508" i="1" s="1"/>
  <c r="H1507" i="1"/>
  <c r="G1507" i="1"/>
  <c r="C1507" i="1"/>
  <c r="G1506" i="1"/>
  <c r="C1506" i="1"/>
  <c r="H1506" i="1" s="1"/>
  <c r="C1505" i="1"/>
  <c r="C1504" i="1"/>
  <c r="G1504" i="1" s="1"/>
  <c r="G1503" i="1"/>
  <c r="C1503" i="1"/>
  <c r="H1503" i="1" s="1"/>
  <c r="C1502" i="1"/>
  <c r="C1501" i="1"/>
  <c r="H1501" i="1" s="1"/>
  <c r="C1500" i="1"/>
  <c r="H1498" i="1"/>
  <c r="C1498" i="1"/>
  <c r="G1498" i="1" s="1"/>
  <c r="C1497" i="1"/>
  <c r="C1496" i="1"/>
  <c r="G1496" i="1" s="1"/>
  <c r="H1495" i="1"/>
  <c r="G1495" i="1"/>
  <c r="C1495" i="1"/>
  <c r="C1494" i="1"/>
  <c r="C1493" i="1"/>
  <c r="H1493" i="1" s="1"/>
  <c r="C1492" i="1"/>
  <c r="C1491" i="1"/>
  <c r="H1491" i="1" s="1"/>
  <c r="H1490" i="1"/>
  <c r="C1490" i="1"/>
  <c r="G1490" i="1" s="1"/>
  <c r="C1489" i="1"/>
  <c r="C1488" i="1"/>
  <c r="G1488" i="1" s="1"/>
  <c r="H1487" i="1"/>
  <c r="G1487" i="1"/>
  <c r="C1487" i="1"/>
  <c r="C1486" i="1"/>
  <c r="C1485" i="1"/>
  <c r="H1485" i="1" s="1"/>
  <c r="C1484" i="1"/>
  <c r="G1483" i="1"/>
  <c r="C1483" i="1"/>
  <c r="H1483" i="1" s="1"/>
  <c r="H1482" i="1"/>
  <c r="C1482" i="1"/>
  <c r="G1482" i="1" s="1"/>
  <c r="C1480" i="1"/>
  <c r="D1479" i="1"/>
  <c r="C1479" i="1"/>
  <c r="D1478" i="1"/>
  <c r="C1478" i="1"/>
  <c r="D1477" i="1"/>
  <c r="G1477" i="1" s="1"/>
  <c r="C1477" i="1"/>
  <c r="G1476" i="1"/>
  <c r="D1476" i="1"/>
  <c r="C1476" i="1"/>
  <c r="J1476" i="1" s="1"/>
  <c r="G1475" i="1"/>
  <c r="D1475" i="1"/>
  <c r="C1475" i="1"/>
  <c r="H1475" i="1" s="1"/>
  <c r="D1474" i="1"/>
  <c r="C1474" i="1"/>
  <c r="D1473" i="1"/>
  <c r="C1473" i="1"/>
  <c r="D1472" i="1"/>
  <c r="G1472" i="1" s="1"/>
  <c r="C1472" i="1"/>
  <c r="G1471" i="1"/>
  <c r="D1471" i="1"/>
  <c r="C1471" i="1"/>
  <c r="J1471" i="1" s="1"/>
  <c r="G1470" i="1"/>
  <c r="D1470" i="1"/>
  <c r="C1470" i="1"/>
  <c r="H1470" i="1" s="1"/>
  <c r="G1469" i="1"/>
  <c r="D1469" i="1"/>
  <c r="C1469" i="1"/>
  <c r="H1469" i="1" s="1"/>
  <c r="D1468" i="1"/>
  <c r="C1468" i="1"/>
  <c r="D1467" i="1"/>
  <c r="C1467" i="1"/>
  <c r="D1466" i="1"/>
  <c r="G1466" i="1" s="1"/>
  <c r="C1466" i="1"/>
  <c r="G1465" i="1"/>
  <c r="D1465" i="1"/>
  <c r="C1465" i="1"/>
  <c r="J1465" i="1" s="1"/>
  <c r="D1464" i="1"/>
  <c r="C1464" i="1"/>
  <c r="D1463" i="1"/>
  <c r="C1463" i="1"/>
  <c r="D1462" i="1"/>
  <c r="G1462" i="1" s="1"/>
  <c r="C1462" i="1"/>
  <c r="D1461" i="1"/>
  <c r="C1461" i="1"/>
  <c r="H1460" i="1"/>
  <c r="G1460" i="1"/>
  <c r="I1460" i="1" s="1"/>
  <c r="D1460" i="1"/>
  <c r="C1460" i="1"/>
  <c r="J1460" i="1" s="1"/>
  <c r="G1459" i="1"/>
  <c r="I1459" i="1" s="1"/>
  <c r="D1459" i="1"/>
  <c r="C1459" i="1"/>
  <c r="H1459" i="1" s="1"/>
  <c r="H1458" i="1"/>
  <c r="D1458" i="1"/>
  <c r="C1458" i="1"/>
  <c r="J1458" i="1" s="1"/>
  <c r="D1457" i="1"/>
  <c r="C1457" i="1"/>
  <c r="H1456" i="1"/>
  <c r="G1456" i="1"/>
  <c r="D1456" i="1"/>
  <c r="C1456" i="1"/>
  <c r="G1455" i="1"/>
  <c r="I1455" i="1" s="1"/>
  <c r="D1455" i="1"/>
  <c r="C1455" i="1"/>
  <c r="H1455" i="1" s="1"/>
  <c r="D1454" i="1"/>
  <c r="G1454" i="1" s="1"/>
  <c r="C1454" i="1"/>
  <c r="D1453" i="1"/>
  <c r="C1453" i="1"/>
  <c r="H1452" i="1"/>
  <c r="G1452" i="1"/>
  <c r="I1452" i="1" s="1"/>
  <c r="D1452" i="1"/>
  <c r="C1452" i="1"/>
  <c r="J1452" i="1" s="1"/>
  <c r="G1451" i="1"/>
  <c r="I1451" i="1" s="1"/>
  <c r="D1451" i="1"/>
  <c r="C1451" i="1"/>
  <c r="H1451" i="1" s="1"/>
  <c r="H1450" i="1"/>
  <c r="D1450" i="1"/>
  <c r="C1450" i="1"/>
  <c r="J1450" i="1" s="1"/>
  <c r="D1449" i="1"/>
  <c r="C1449" i="1"/>
  <c r="H1448" i="1"/>
  <c r="G1448" i="1"/>
  <c r="I1448" i="1" s="1"/>
  <c r="D1448" i="1"/>
  <c r="C1448" i="1"/>
  <c r="J1448" i="1" s="1"/>
  <c r="G1447" i="1"/>
  <c r="I1447" i="1" s="1"/>
  <c r="D1447" i="1"/>
  <c r="C1447" i="1"/>
  <c r="H1447" i="1" s="1"/>
  <c r="H1446" i="1"/>
  <c r="D1446" i="1"/>
  <c r="C1446" i="1"/>
  <c r="J1446" i="1" s="1"/>
  <c r="J1445" i="1"/>
  <c r="D1445" i="1"/>
  <c r="C1445" i="1"/>
  <c r="J1444" i="1"/>
  <c r="G1444" i="1"/>
  <c r="D1444" i="1"/>
  <c r="H1444" i="1" s="1"/>
  <c r="C1444" i="1"/>
  <c r="D1443" i="1"/>
  <c r="H1443" i="1" s="1"/>
  <c r="C1443" i="1"/>
  <c r="J1442" i="1"/>
  <c r="H1442" i="1"/>
  <c r="G1442" i="1"/>
  <c r="I1442" i="1" s="1"/>
  <c r="D1442" i="1"/>
  <c r="C1442" i="1"/>
  <c r="D1441" i="1"/>
  <c r="C1441" i="1"/>
  <c r="J1440" i="1"/>
  <c r="G1440" i="1"/>
  <c r="D1440" i="1"/>
  <c r="H1440" i="1" s="1"/>
  <c r="C1440" i="1"/>
  <c r="D1439" i="1"/>
  <c r="H1439" i="1" s="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H1417" i="1"/>
  <c r="D1417" i="1"/>
  <c r="G1417" i="1" s="1"/>
  <c r="C1417" i="1"/>
  <c r="D1416" i="1"/>
  <c r="C1416" i="1"/>
  <c r="H1415" i="1"/>
  <c r="D1415" i="1"/>
  <c r="G1415" i="1" s="1"/>
  <c r="C1415" i="1"/>
  <c r="D1414" i="1"/>
  <c r="G1414" i="1" s="1"/>
  <c r="C1414" i="1"/>
  <c r="H1413" i="1"/>
  <c r="D1413" i="1"/>
  <c r="G1413" i="1" s="1"/>
  <c r="C1413" i="1"/>
  <c r="D1412" i="1"/>
  <c r="C1412" i="1"/>
  <c r="H1411" i="1"/>
  <c r="D1411" i="1"/>
  <c r="G1411" i="1" s="1"/>
  <c r="C1411" i="1"/>
  <c r="D1410" i="1"/>
  <c r="G1410" i="1" s="1"/>
  <c r="C1410" i="1"/>
  <c r="H1409" i="1"/>
  <c r="D1409" i="1"/>
  <c r="G1409" i="1" s="1"/>
  <c r="C1409" i="1"/>
  <c r="D1408" i="1"/>
  <c r="D1407" i="1"/>
  <c r="G1407" i="1" s="1"/>
  <c r="C1407" i="1"/>
  <c r="H1406" i="1"/>
  <c r="D1406" i="1"/>
  <c r="G1406" i="1" s="1"/>
  <c r="C1406" i="1"/>
  <c r="D1405" i="1"/>
  <c r="C1405" i="1"/>
  <c r="H1404" i="1"/>
  <c r="D1404" i="1"/>
  <c r="G1404" i="1" s="1"/>
  <c r="C1404" i="1"/>
  <c r="D1403" i="1"/>
  <c r="G1403" i="1" s="1"/>
  <c r="C1403" i="1"/>
  <c r="H1402" i="1"/>
  <c r="D1402" i="1"/>
  <c r="G1402" i="1" s="1"/>
  <c r="C1402" i="1"/>
  <c r="D1401" i="1"/>
  <c r="C1401" i="1"/>
  <c r="H1400" i="1"/>
  <c r="D1400" i="1"/>
  <c r="G1400" i="1" s="1"/>
  <c r="C1400" i="1"/>
  <c r="D1399" i="1"/>
  <c r="G1399" i="1" s="1"/>
  <c r="C1399" i="1"/>
  <c r="H1398" i="1"/>
  <c r="D1398" i="1"/>
  <c r="G1398" i="1" s="1"/>
  <c r="C1398" i="1"/>
  <c r="D1397" i="1"/>
  <c r="C1397" i="1"/>
  <c r="H1396" i="1"/>
  <c r="D1396" i="1"/>
  <c r="G1396" i="1" s="1"/>
  <c r="C1396" i="1"/>
  <c r="D1395" i="1"/>
  <c r="G1395" i="1" s="1"/>
  <c r="C1395" i="1"/>
  <c r="H1394" i="1"/>
  <c r="D1394" i="1"/>
  <c r="G1394" i="1" s="1"/>
  <c r="C1394" i="1"/>
  <c r="D1393" i="1"/>
  <c r="C1393" i="1"/>
  <c r="H1392" i="1"/>
  <c r="D1392" i="1"/>
  <c r="G1392" i="1" s="1"/>
  <c r="C1392" i="1"/>
  <c r="D1391" i="1"/>
  <c r="G1391" i="1" s="1"/>
  <c r="C1391" i="1"/>
  <c r="H1390" i="1"/>
  <c r="D1390" i="1"/>
  <c r="G1390" i="1" s="1"/>
  <c r="C1390" i="1"/>
  <c r="D1389" i="1"/>
  <c r="C1389" i="1"/>
  <c r="H1388" i="1"/>
  <c r="D1388" i="1"/>
  <c r="G1388" i="1" s="1"/>
  <c r="C1388" i="1"/>
  <c r="D1387" i="1"/>
  <c r="G1387" i="1" s="1"/>
  <c r="C1387" i="1"/>
  <c r="H1386" i="1"/>
  <c r="D1386" i="1"/>
  <c r="G1386" i="1" s="1"/>
  <c r="C1386" i="1"/>
  <c r="D1385" i="1"/>
  <c r="C1385" i="1"/>
  <c r="H1384" i="1"/>
  <c r="D1384" i="1"/>
  <c r="G1384" i="1" s="1"/>
  <c r="C1384" i="1"/>
  <c r="D1383" i="1"/>
  <c r="G1383" i="1" s="1"/>
  <c r="C1383" i="1"/>
  <c r="H1382" i="1"/>
  <c r="D1382" i="1"/>
  <c r="G1382" i="1" s="1"/>
  <c r="C1382" i="1"/>
  <c r="D1381" i="1"/>
  <c r="C1381" i="1"/>
  <c r="H1380" i="1"/>
  <c r="D1380" i="1"/>
  <c r="G1380" i="1" s="1"/>
  <c r="C1380" i="1"/>
  <c r="D1379" i="1"/>
  <c r="G1379" i="1" s="1"/>
  <c r="C1379" i="1"/>
  <c r="H1378" i="1"/>
  <c r="D1378" i="1"/>
  <c r="G1378" i="1" s="1"/>
  <c r="C1378" i="1"/>
  <c r="D1377" i="1"/>
  <c r="C1377" i="1"/>
  <c r="H1376" i="1"/>
  <c r="D1376" i="1"/>
  <c r="G1376" i="1" s="1"/>
  <c r="C1376" i="1"/>
  <c r="D1375" i="1"/>
  <c r="G1375" i="1" s="1"/>
  <c r="C1375" i="1"/>
  <c r="H1374" i="1"/>
  <c r="D1374" i="1"/>
  <c r="G1374" i="1" s="1"/>
  <c r="C1374" i="1"/>
  <c r="D1373" i="1"/>
  <c r="C1373" i="1"/>
  <c r="H1372" i="1"/>
  <c r="D1372" i="1"/>
  <c r="G1372" i="1" s="1"/>
  <c r="C1372" i="1"/>
  <c r="D1371" i="1"/>
  <c r="G1371" i="1" s="1"/>
  <c r="C1371" i="1"/>
  <c r="H1370" i="1"/>
  <c r="D1370" i="1"/>
  <c r="G1370" i="1" s="1"/>
  <c r="C1370" i="1"/>
  <c r="D1369" i="1"/>
  <c r="C1369" i="1"/>
  <c r="H1368" i="1"/>
  <c r="D1368" i="1"/>
  <c r="G1368" i="1" s="1"/>
  <c r="C1368" i="1"/>
  <c r="D1367" i="1"/>
  <c r="G1367" i="1" s="1"/>
  <c r="C1367" i="1"/>
  <c r="H1366" i="1"/>
  <c r="D1366" i="1"/>
  <c r="G1366" i="1" s="1"/>
  <c r="C1366" i="1"/>
  <c r="D1365" i="1"/>
  <c r="C1365" i="1"/>
  <c r="H1364" i="1"/>
  <c r="D1364" i="1"/>
  <c r="G1364" i="1" s="1"/>
  <c r="C1364" i="1"/>
  <c r="D1363" i="1"/>
  <c r="G1363" i="1" s="1"/>
  <c r="C1363" i="1"/>
  <c r="H1362" i="1"/>
  <c r="D1362" i="1"/>
  <c r="G1362" i="1" s="1"/>
  <c r="C1362" i="1"/>
  <c r="D1361" i="1"/>
  <c r="C1361" i="1"/>
  <c r="H1360" i="1"/>
  <c r="D1360" i="1"/>
  <c r="G1360" i="1" s="1"/>
  <c r="C1360" i="1"/>
  <c r="D1359" i="1"/>
  <c r="G1359" i="1" s="1"/>
  <c r="C1359" i="1"/>
  <c r="H1358" i="1"/>
  <c r="D1358" i="1"/>
  <c r="G1358" i="1" s="1"/>
  <c r="C1358" i="1"/>
  <c r="D1357" i="1"/>
  <c r="C1357" i="1"/>
  <c r="H1356" i="1"/>
  <c r="D1356" i="1"/>
  <c r="G1356" i="1" s="1"/>
  <c r="C1356" i="1"/>
  <c r="D1355" i="1"/>
  <c r="G1355" i="1" s="1"/>
  <c r="C1355" i="1"/>
  <c r="H1354" i="1"/>
  <c r="D1354" i="1"/>
  <c r="G1354" i="1" s="1"/>
  <c r="C1354" i="1"/>
  <c r="D1353" i="1"/>
  <c r="C1353" i="1"/>
  <c r="H1352" i="1"/>
  <c r="D1352" i="1"/>
  <c r="G1352" i="1" s="1"/>
  <c r="C1352" i="1"/>
  <c r="D1351" i="1"/>
  <c r="G1351" i="1" s="1"/>
  <c r="C1351" i="1"/>
  <c r="H1350" i="1"/>
  <c r="D1350" i="1"/>
  <c r="G1350" i="1" s="1"/>
  <c r="C1350" i="1"/>
  <c r="D1349" i="1"/>
  <c r="C1349" i="1"/>
  <c r="H1348" i="1"/>
  <c r="D1348" i="1"/>
  <c r="G1348" i="1" s="1"/>
  <c r="C1348" i="1"/>
  <c r="D1347" i="1"/>
  <c r="G1347" i="1" s="1"/>
  <c r="C1347" i="1"/>
  <c r="H1346" i="1"/>
  <c r="D1346" i="1"/>
  <c r="G1346" i="1" s="1"/>
  <c r="C1346" i="1"/>
  <c r="D1345" i="1"/>
  <c r="C1345" i="1"/>
  <c r="H1344" i="1"/>
  <c r="D1344" i="1"/>
  <c r="G1344" i="1" s="1"/>
  <c r="C1344" i="1"/>
  <c r="D1343" i="1"/>
  <c r="G1343" i="1" s="1"/>
  <c r="C1343" i="1"/>
  <c r="H1342" i="1"/>
  <c r="D1342" i="1"/>
  <c r="G1342" i="1" s="1"/>
  <c r="C1342" i="1"/>
  <c r="D1341" i="1"/>
  <c r="C1341" i="1"/>
  <c r="H1340" i="1"/>
  <c r="D1340" i="1"/>
  <c r="G1340" i="1" s="1"/>
  <c r="C1340" i="1"/>
  <c r="D1339" i="1"/>
  <c r="G1339" i="1" s="1"/>
  <c r="C1339" i="1"/>
  <c r="H1338" i="1"/>
  <c r="D1338" i="1"/>
  <c r="G1338" i="1" s="1"/>
  <c r="C1338" i="1"/>
  <c r="D1337" i="1"/>
  <c r="C1337" i="1"/>
  <c r="H1336" i="1"/>
  <c r="D1336" i="1"/>
  <c r="G1336" i="1" s="1"/>
  <c r="C1336" i="1"/>
  <c r="D1335" i="1"/>
  <c r="G1335" i="1" s="1"/>
  <c r="C1335" i="1"/>
  <c r="H1334" i="1"/>
  <c r="D1334" i="1"/>
  <c r="G1334" i="1" s="1"/>
  <c r="C1334" i="1"/>
  <c r="D1333" i="1"/>
  <c r="C1333" i="1"/>
  <c r="H1332" i="1"/>
  <c r="D1332" i="1"/>
  <c r="G1332" i="1" s="1"/>
  <c r="C1332" i="1"/>
  <c r="D1331" i="1"/>
  <c r="G1331" i="1" s="1"/>
  <c r="C1331" i="1"/>
  <c r="H1330" i="1"/>
  <c r="D1330" i="1"/>
  <c r="G1330" i="1" s="1"/>
  <c r="C1330" i="1"/>
  <c r="D1328" i="1"/>
  <c r="G1328" i="1" s="1"/>
  <c r="C1328" i="1"/>
  <c r="H1327" i="1"/>
  <c r="D1327" i="1"/>
  <c r="G1327" i="1" s="1"/>
  <c r="C1327" i="1"/>
  <c r="D1326" i="1"/>
  <c r="C1326" i="1"/>
  <c r="H1325" i="1"/>
  <c r="D1325" i="1"/>
  <c r="G1325" i="1" s="1"/>
  <c r="C1325" i="1"/>
  <c r="D1324" i="1"/>
  <c r="G1324" i="1" s="1"/>
  <c r="C1324" i="1"/>
  <c r="H1323" i="1"/>
  <c r="D1323" i="1"/>
  <c r="G1323" i="1" s="1"/>
  <c r="C1323" i="1"/>
  <c r="D1322" i="1"/>
  <c r="C1322" i="1"/>
  <c r="H1321" i="1"/>
  <c r="D1321" i="1"/>
  <c r="G1321" i="1" s="1"/>
  <c r="C1321" i="1"/>
  <c r="D1320" i="1"/>
  <c r="G1320" i="1" s="1"/>
  <c r="C1320" i="1"/>
  <c r="H1319" i="1"/>
  <c r="D1319" i="1"/>
  <c r="G1319" i="1" s="1"/>
  <c r="C1319" i="1"/>
  <c r="D1318" i="1"/>
  <c r="C1318" i="1"/>
  <c r="H1317" i="1"/>
  <c r="D1317" i="1"/>
  <c r="G1317" i="1" s="1"/>
  <c r="C1317" i="1"/>
  <c r="D1316" i="1"/>
  <c r="G1316" i="1" s="1"/>
  <c r="C1316" i="1"/>
  <c r="H1315" i="1"/>
  <c r="D1315" i="1"/>
  <c r="G1315" i="1" s="1"/>
  <c r="C1315" i="1"/>
  <c r="D1314" i="1"/>
  <c r="C1314" i="1"/>
  <c r="H1313" i="1"/>
  <c r="D1313" i="1"/>
  <c r="G1313" i="1" s="1"/>
  <c r="C1313"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G1244" i="1" s="1"/>
  <c r="C1244" i="1"/>
  <c r="H1243" i="1"/>
  <c r="D1243" i="1"/>
  <c r="G1243" i="1" s="1"/>
  <c r="C1243" i="1"/>
  <c r="H1242" i="1"/>
  <c r="D1242" i="1"/>
  <c r="G1242" i="1" s="1"/>
  <c r="C1242"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D1228" i="1"/>
  <c r="G1228" i="1" s="1"/>
  <c r="C1228" i="1"/>
  <c r="D1227" i="1"/>
  <c r="G1227" i="1" s="1"/>
  <c r="C1227" i="1"/>
  <c r="H1226" i="1"/>
  <c r="D1226" i="1"/>
  <c r="G1226" i="1" s="1"/>
  <c r="C1226" i="1"/>
  <c r="H1225" i="1"/>
  <c r="D1225" i="1"/>
  <c r="G1225" i="1" s="1"/>
  <c r="C1225" i="1"/>
  <c r="D1224" i="1"/>
  <c r="G1224" i="1" s="1"/>
  <c r="C1224" i="1"/>
  <c r="C1223" i="1"/>
  <c r="C1222" i="1"/>
  <c r="H1221" i="1"/>
  <c r="D1221" i="1"/>
  <c r="G1221" i="1" s="1"/>
  <c r="C1221" i="1"/>
  <c r="H1220" i="1"/>
  <c r="D1220" i="1"/>
  <c r="G1220" i="1" s="1"/>
  <c r="C1220" i="1"/>
  <c r="H1219" i="1"/>
  <c r="D1219" i="1"/>
  <c r="G1219" i="1" s="1"/>
  <c r="C1219" i="1"/>
  <c r="H1218" i="1"/>
  <c r="D1218" i="1"/>
  <c r="G1218" i="1" s="1"/>
  <c r="C1218" i="1"/>
  <c r="D1217" i="1"/>
  <c r="G1217" i="1" s="1"/>
  <c r="C1217" i="1"/>
  <c r="H1216" i="1"/>
  <c r="D1216" i="1"/>
  <c r="G1216" i="1" s="1"/>
  <c r="C1216" i="1"/>
  <c r="D1215" i="1"/>
  <c r="G1215" i="1" s="1"/>
  <c r="C1215" i="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D1186" i="1"/>
  <c r="G1186" i="1" s="1"/>
  <c r="C1186" i="1"/>
  <c r="H1185" i="1"/>
  <c r="D1185" i="1"/>
  <c r="G1185" i="1" s="1"/>
  <c r="C1185" i="1"/>
  <c r="H1184" i="1"/>
  <c r="D1184" i="1"/>
  <c r="G1184" i="1" s="1"/>
  <c r="C1184" i="1"/>
  <c r="D1183" i="1"/>
  <c r="H1182" i="1"/>
  <c r="D1182" i="1"/>
  <c r="G1182" i="1" s="1"/>
  <c r="C1182" i="1"/>
  <c r="H1181" i="1"/>
  <c r="D1181" i="1"/>
  <c r="G1181" i="1" s="1"/>
  <c r="C1181" i="1"/>
  <c r="D1180" i="1"/>
  <c r="C1180" i="1"/>
  <c r="D1179" i="1"/>
  <c r="G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6" i="1"/>
  <c r="G1166" i="1"/>
  <c r="D1166" i="1"/>
  <c r="C1166"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H1155" i="1"/>
  <c r="G1155" i="1"/>
  <c r="D1155" i="1"/>
  <c r="C1155" i="1"/>
  <c r="D1151" i="1"/>
  <c r="H1151" i="1" s="1"/>
  <c r="C1151" i="1"/>
  <c r="D1150" i="1"/>
  <c r="H1150" i="1" s="1"/>
  <c r="C1150" i="1"/>
  <c r="D1149" i="1"/>
  <c r="H1149" i="1" s="1"/>
  <c r="C1149" i="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H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D714" i="1"/>
  <c r="H714" i="1" s="1"/>
  <c r="C714" i="1"/>
  <c r="H713" i="1"/>
  <c r="D713" i="1"/>
  <c r="C713" i="1"/>
  <c r="G713" i="1" s="1"/>
  <c r="H712" i="1"/>
  <c r="D712" i="1"/>
  <c r="C712" i="1"/>
  <c r="G712" i="1" s="1"/>
  <c r="H711" i="1"/>
  <c r="D711" i="1"/>
  <c r="C711" i="1"/>
  <c r="D710" i="1"/>
  <c r="H710" i="1" s="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D689" i="1"/>
  <c r="H689" i="1" s="1"/>
  <c r="C689" i="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H646" i="1"/>
  <c r="D646" i="1"/>
  <c r="C646" i="1"/>
  <c r="G646" i="1" s="1"/>
  <c r="D645" i="1"/>
  <c r="H645" i="1" s="1"/>
  <c r="C645" i="1"/>
  <c r="D644" i="1"/>
  <c r="H644" i="1" s="1"/>
  <c r="C644" i="1"/>
  <c r="H643" i="1"/>
  <c r="D643" i="1"/>
  <c r="C643" i="1"/>
  <c r="G643" i="1" s="1"/>
  <c r="H642" i="1"/>
  <c r="D642" i="1"/>
  <c r="G642" i="1" s="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D291" i="1"/>
  <c r="G291" i="1" s="1"/>
  <c r="C291" i="1"/>
  <c r="H290" i="1"/>
  <c r="G290" i="1"/>
  <c r="D290" i="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G189" i="1" s="1"/>
  <c r="C189" i="1"/>
  <c r="D188" i="1"/>
  <c r="G188" i="1" s="1"/>
  <c r="C188" i="1"/>
  <c r="H187" i="1"/>
  <c r="G187" i="1"/>
  <c r="D187" i="1"/>
  <c r="C187" i="1"/>
  <c r="H186" i="1"/>
  <c r="D186" i="1"/>
  <c r="G186" i="1" s="1"/>
  <c r="C186" i="1"/>
  <c r="H185" i="1"/>
  <c r="G185" i="1"/>
  <c r="D185" i="1"/>
  <c r="C185" i="1"/>
  <c r="D184" i="1"/>
  <c r="G184" i="1" s="1"/>
  <c r="C184" i="1"/>
  <c r="H183" i="1"/>
  <c r="G183" i="1"/>
  <c r="D183" i="1"/>
  <c r="C183" i="1"/>
  <c r="H182" i="1"/>
  <c r="D182" i="1"/>
  <c r="G182" i="1" s="1"/>
  <c r="C182" i="1"/>
  <c r="H181" i="1"/>
  <c r="D181" i="1"/>
  <c r="G181" i="1" s="1"/>
  <c r="C181" i="1"/>
  <c r="D180" i="1"/>
  <c r="H180" i="1" s="1"/>
  <c r="C180" i="1"/>
  <c r="H179" i="1"/>
  <c r="G179" i="1"/>
  <c r="D179" i="1"/>
  <c r="C179" i="1"/>
  <c r="D178" i="1"/>
  <c r="H178" i="1" s="1"/>
  <c r="C178" i="1"/>
  <c r="H177" i="1"/>
  <c r="D177" i="1"/>
  <c r="G177" i="1" s="1"/>
  <c r="C177" i="1"/>
  <c r="H176" i="1"/>
  <c r="D176" i="1"/>
  <c r="G176" i="1" s="1"/>
  <c r="C176" i="1"/>
  <c r="H175" i="1"/>
  <c r="G175" i="1"/>
  <c r="D175" i="1"/>
  <c r="C175" i="1"/>
  <c r="H174" i="1"/>
  <c r="D174" i="1"/>
  <c r="G174" i="1" s="1"/>
  <c r="C174" i="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D145" i="1"/>
  <c r="G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D136" i="1"/>
  <c r="G136" i="1" s="1"/>
  <c r="C136" i="1"/>
  <c r="D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D75" i="1"/>
  <c r="H75" i="1" s="1"/>
  <c r="C75" i="1"/>
  <c r="D74" i="1"/>
  <c r="H74" i="1" s="1"/>
  <c r="C74" i="1"/>
  <c r="D73" i="1"/>
  <c r="H73" i="1" s="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64" i="1" l="1"/>
  <c r="E281" i="9"/>
  <c r="B281" i="9" s="1"/>
  <c r="F250" i="5"/>
  <c r="G1156" i="1"/>
  <c r="G1223" i="1"/>
  <c r="H1223" i="1"/>
  <c r="H1224" i="1"/>
  <c r="E245" i="5"/>
  <c r="D1222" i="1" s="1"/>
  <c r="H1228" i="1"/>
  <c r="E286" i="9"/>
  <c r="B286" i="9" s="1"/>
  <c r="E33" i="9"/>
  <c r="B33" i="9" s="1"/>
  <c r="E297" i="9"/>
  <c r="B297" i="9" s="1"/>
  <c r="E300" i="9"/>
  <c r="B300" i="9" s="1"/>
  <c r="J1456" i="1"/>
  <c r="I1456" i="1"/>
  <c r="E5" i="7"/>
  <c r="H1508" i="1"/>
  <c r="G1499" i="1"/>
  <c r="G1491" i="1"/>
  <c r="F146" i="5"/>
  <c r="E290" i="9"/>
  <c r="B290" i="9" s="1"/>
  <c r="H1165" i="1"/>
  <c r="F19" i="5"/>
  <c r="G412" i="1"/>
  <c r="G411" i="1"/>
  <c r="H411" i="1"/>
  <c r="E644" i="4"/>
  <c r="D638" i="1" s="1"/>
  <c r="H1241" i="1"/>
  <c r="H1244" i="1"/>
  <c r="H1227" i="1"/>
  <c r="H1217" i="1"/>
  <c r="H1215" i="1"/>
  <c r="F234" i="5"/>
  <c r="D1148" i="1"/>
  <c r="H1148" i="1" s="1"/>
  <c r="E285" i="9"/>
  <c r="B285" i="9" s="1"/>
  <c r="F78" i="5"/>
  <c r="E12" i="5"/>
  <c r="G714" i="1"/>
  <c r="F219" i="9"/>
  <c r="G711" i="1"/>
  <c r="G710" i="1"/>
  <c r="F217" i="9"/>
  <c r="G689" i="1"/>
  <c r="G647" i="1"/>
  <c r="G644" i="1"/>
  <c r="G645" i="1"/>
  <c r="G358" i="1"/>
  <c r="H358" i="1"/>
  <c r="F369" i="4"/>
  <c r="F363" i="4"/>
  <c r="E350" i="4"/>
  <c r="D345" i="1" s="1"/>
  <c r="E70" i="9"/>
  <c r="B70" i="9" s="1"/>
  <c r="H188" i="1"/>
  <c r="H184" i="1"/>
  <c r="B223" i="9"/>
  <c r="E45" i="9"/>
  <c r="B45" i="9" s="1"/>
  <c r="F221" i="9"/>
  <c r="B221" i="9" s="1"/>
  <c r="G180" i="1"/>
  <c r="E44" i="9"/>
  <c r="B44" i="9" s="1"/>
  <c r="D173" i="1"/>
  <c r="G173" i="1" s="1"/>
  <c r="G178" i="1"/>
  <c r="H165" i="1"/>
  <c r="E163" i="4"/>
  <c r="D159" i="1" s="1"/>
  <c r="E41" i="9"/>
  <c r="B41" i="9" s="1"/>
  <c r="H160" i="1"/>
  <c r="E152" i="4"/>
  <c r="D148" i="1" s="1"/>
  <c r="F159" i="4"/>
  <c r="F128" i="4"/>
  <c r="F125" i="4"/>
  <c r="H102" i="1"/>
  <c r="G102" i="1"/>
  <c r="F106" i="4"/>
  <c r="D108" i="1"/>
  <c r="G113" i="1"/>
  <c r="F112" i="4"/>
  <c r="H78" i="1"/>
  <c r="G78" i="1"/>
  <c r="F82" i="4"/>
  <c r="G79" i="1"/>
  <c r="G81" i="1"/>
  <c r="G75" i="1"/>
  <c r="G73" i="1"/>
  <c r="G74" i="1"/>
  <c r="F77" i="4"/>
  <c r="H46" i="1"/>
  <c r="G46" i="1"/>
  <c r="H70" i="1"/>
  <c r="G70" i="1"/>
  <c r="F50" i="4"/>
  <c r="H832" i="1"/>
  <c r="G832" i="1"/>
  <c r="H836" i="1"/>
  <c r="G836" i="1"/>
  <c r="H840" i="1"/>
  <c r="G840" i="1"/>
  <c r="H842" i="1"/>
  <c r="G842" i="1"/>
  <c r="H848" i="1"/>
  <c r="G848" i="1"/>
  <c r="H852" i="1"/>
  <c r="G852" i="1"/>
  <c r="H856" i="1"/>
  <c r="G856" i="1"/>
  <c r="H860" i="1"/>
  <c r="G860" i="1"/>
  <c r="H864" i="1"/>
  <c r="G864" i="1"/>
  <c r="H868" i="1"/>
  <c r="G868" i="1"/>
  <c r="H872" i="1"/>
  <c r="G872" i="1"/>
  <c r="H876" i="1"/>
  <c r="G876" i="1"/>
  <c r="H878" i="1"/>
  <c r="G878" i="1"/>
  <c r="H882" i="1"/>
  <c r="G882" i="1"/>
  <c r="H886" i="1"/>
  <c r="G886"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2" i="1"/>
  <c r="G962" i="1"/>
  <c r="H966" i="1"/>
  <c r="G966" i="1"/>
  <c r="H972" i="1"/>
  <c r="G972" i="1"/>
  <c r="H980" i="1"/>
  <c r="G980" i="1"/>
  <c r="H986" i="1"/>
  <c r="G986" i="1"/>
  <c r="H996" i="1"/>
  <c r="G996" i="1"/>
  <c r="H998" i="1"/>
  <c r="G998" i="1"/>
  <c r="H1002" i="1"/>
  <c r="G1002" i="1"/>
  <c r="H1006" i="1"/>
  <c r="G1006" i="1"/>
  <c r="H1010" i="1"/>
  <c r="G1010" i="1"/>
  <c r="H1014" i="1"/>
  <c r="G1014" i="1"/>
  <c r="H1016" i="1"/>
  <c r="G1016" i="1"/>
  <c r="H1018" i="1"/>
  <c r="G1018" i="1"/>
  <c r="H1022" i="1"/>
  <c r="G1022" i="1"/>
  <c r="H1026" i="1"/>
  <c r="G1026" i="1"/>
  <c r="H1030" i="1"/>
  <c r="G1030" i="1"/>
  <c r="H1034" i="1"/>
  <c r="G1034" i="1"/>
  <c r="H1038" i="1"/>
  <c r="G1038" i="1"/>
  <c r="H1042" i="1"/>
  <c r="G1042" i="1"/>
  <c r="H1044" i="1"/>
  <c r="G1044" i="1"/>
  <c r="H1067" i="1"/>
  <c r="G1067" i="1"/>
  <c r="H1071" i="1"/>
  <c r="G1071" i="1"/>
  <c r="H1075" i="1"/>
  <c r="G1075" i="1"/>
  <c r="H1079" i="1"/>
  <c r="G1079" i="1"/>
  <c r="H1083" i="1"/>
  <c r="G1083" i="1"/>
  <c r="H1089" i="1"/>
  <c r="G1089" i="1"/>
  <c r="H1093" i="1"/>
  <c r="G1093" i="1"/>
  <c r="H1097" i="1"/>
  <c r="G1097" i="1"/>
  <c r="H1101" i="1"/>
  <c r="G1101" i="1"/>
  <c r="H1103" i="1"/>
  <c r="G1103" i="1"/>
  <c r="H1107" i="1"/>
  <c r="G1107" i="1"/>
  <c r="H1113" i="1"/>
  <c r="G1113" i="1"/>
  <c r="H1115" i="1"/>
  <c r="G1115" i="1"/>
  <c r="H1121" i="1"/>
  <c r="G1121" i="1"/>
  <c r="H1123" i="1"/>
  <c r="G1123" i="1"/>
  <c r="H1127" i="1"/>
  <c r="G1127" i="1"/>
  <c r="H1131" i="1"/>
  <c r="G1131" i="1"/>
  <c r="H1135" i="1"/>
  <c r="G1135" i="1"/>
  <c r="H1049" i="1"/>
  <c r="G1049" i="1"/>
  <c r="H1051" i="1"/>
  <c r="G1051" i="1"/>
  <c r="H1053" i="1"/>
  <c r="G1053" i="1"/>
  <c r="H1055" i="1"/>
  <c r="G1055" i="1"/>
  <c r="H1057" i="1"/>
  <c r="G1057" i="1"/>
  <c r="H1059" i="1"/>
  <c r="G1059" i="1"/>
  <c r="H1061" i="1"/>
  <c r="G1061" i="1"/>
  <c r="H1063" i="1"/>
  <c r="G1063" i="1"/>
  <c r="H834" i="1"/>
  <c r="G834" i="1"/>
  <c r="H838" i="1"/>
  <c r="G838" i="1"/>
  <c r="H844" i="1"/>
  <c r="G844" i="1"/>
  <c r="H846" i="1"/>
  <c r="G846" i="1"/>
  <c r="H850" i="1"/>
  <c r="G850" i="1"/>
  <c r="H854" i="1"/>
  <c r="G854" i="1"/>
  <c r="H858" i="1"/>
  <c r="G858" i="1"/>
  <c r="H862" i="1"/>
  <c r="G862" i="1"/>
  <c r="H866" i="1"/>
  <c r="G866" i="1"/>
  <c r="H870" i="1"/>
  <c r="G870" i="1"/>
  <c r="H874" i="1"/>
  <c r="G874" i="1"/>
  <c r="H880" i="1"/>
  <c r="G880" i="1"/>
  <c r="H884" i="1"/>
  <c r="G884" i="1"/>
  <c r="H888" i="1"/>
  <c r="G888"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4" i="1"/>
  <c r="G964" i="1"/>
  <c r="H968" i="1"/>
  <c r="G968" i="1"/>
  <c r="H970" i="1"/>
  <c r="G970" i="1"/>
  <c r="H974" i="1"/>
  <c r="G974" i="1"/>
  <c r="H976" i="1"/>
  <c r="G976" i="1"/>
  <c r="H978" i="1"/>
  <c r="G978" i="1"/>
  <c r="H982" i="1"/>
  <c r="G982" i="1"/>
  <c r="H988" i="1"/>
  <c r="G988" i="1"/>
  <c r="H992" i="1"/>
  <c r="G992" i="1"/>
  <c r="H994" i="1"/>
  <c r="G994" i="1"/>
  <c r="H1000" i="1"/>
  <c r="G1000" i="1"/>
  <c r="H1004" i="1"/>
  <c r="G1004" i="1"/>
  <c r="H1008" i="1"/>
  <c r="G1008" i="1"/>
  <c r="H1012" i="1"/>
  <c r="G1012" i="1"/>
  <c r="H1020" i="1"/>
  <c r="G1020" i="1"/>
  <c r="H1024" i="1"/>
  <c r="G1024" i="1"/>
  <c r="H1028" i="1"/>
  <c r="G1028" i="1"/>
  <c r="H1032" i="1"/>
  <c r="G1032" i="1"/>
  <c r="H1036" i="1"/>
  <c r="G1036" i="1"/>
  <c r="H1040" i="1"/>
  <c r="G1040" i="1"/>
  <c r="H1069" i="1"/>
  <c r="G1069" i="1"/>
  <c r="H1073" i="1"/>
  <c r="G1073" i="1"/>
  <c r="H1077" i="1"/>
  <c r="G1077" i="1"/>
  <c r="H1081" i="1"/>
  <c r="G1081" i="1"/>
  <c r="H1085" i="1"/>
  <c r="G1085" i="1"/>
  <c r="H1087" i="1"/>
  <c r="G1087" i="1"/>
  <c r="H1091" i="1"/>
  <c r="G1091" i="1"/>
  <c r="H1095" i="1"/>
  <c r="G1095" i="1"/>
  <c r="H1099" i="1"/>
  <c r="G1099" i="1"/>
  <c r="H1105" i="1"/>
  <c r="G1105" i="1"/>
  <c r="H1109" i="1"/>
  <c r="G1109" i="1"/>
  <c r="H1111" i="1"/>
  <c r="G1111" i="1"/>
  <c r="H1117" i="1"/>
  <c r="G1117" i="1"/>
  <c r="H1119" i="1"/>
  <c r="G1119" i="1"/>
  <c r="H1125" i="1"/>
  <c r="G1125" i="1"/>
  <c r="H1129" i="1"/>
  <c r="G1129" i="1"/>
  <c r="H1133" i="1"/>
  <c r="G1133" i="1"/>
  <c r="H1137" i="1"/>
  <c r="G1137" i="1"/>
  <c r="G1180" i="1"/>
  <c r="H1180"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G831" i="1"/>
  <c r="H1052" i="1"/>
  <c r="G1052" i="1"/>
  <c r="H1054" i="1"/>
  <c r="G1054" i="1"/>
  <c r="H1056" i="1"/>
  <c r="G1056" i="1"/>
  <c r="H1058" i="1"/>
  <c r="G1058" i="1"/>
  <c r="H1060" i="1"/>
  <c r="G1060" i="1"/>
  <c r="H1062" i="1"/>
  <c r="G1062" i="1"/>
  <c r="H1064" i="1"/>
  <c r="G1064" i="1"/>
  <c r="G1314" i="1"/>
  <c r="H1314" i="1"/>
  <c r="G1322" i="1"/>
  <c r="H1322" i="1"/>
  <c r="G1337" i="1"/>
  <c r="H1337" i="1"/>
  <c r="G1345" i="1"/>
  <c r="H1345" i="1"/>
  <c r="G1353" i="1"/>
  <c r="H1353" i="1"/>
  <c r="G1361" i="1"/>
  <c r="H1361" i="1"/>
  <c r="G1369" i="1"/>
  <c r="H1369" i="1"/>
  <c r="G1377" i="1"/>
  <c r="H1377" i="1"/>
  <c r="G1385" i="1"/>
  <c r="H1385" i="1"/>
  <c r="G1393" i="1"/>
  <c r="H1393" i="1"/>
  <c r="G1401" i="1"/>
  <c r="H1401" i="1"/>
  <c r="G1416" i="1"/>
  <c r="H1416" i="1"/>
  <c r="J1478" i="1"/>
  <c r="H1478" i="1"/>
  <c r="G1478" i="1"/>
  <c r="I1478" i="1" s="1"/>
  <c r="G1139" i="1"/>
  <c r="G1140" i="1"/>
  <c r="G1141" i="1"/>
  <c r="G1142" i="1"/>
  <c r="G1143" i="1"/>
  <c r="G1144" i="1"/>
  <c r="G1145" i="1"/>
  <c r="G1146" i="1"/>
  <c r="G1147" i="1"/>
  <c r="G1149" i="1"/>
  <c r="G1150" i="1"/>
  <c r="G1151" i="1"/>
  <c r="G1168" i="1"/>
  <c r="G1169" i="1"/>
  <c r="G1170" i="1"/>
  <c r="G1171" i="1"/>
  <c r="G1172" i="1"/>
  <c r="G1173" i="1"/>
  <c r="G1174" i="1"/>
  <c r="G1175" i="1"/>
  <c r="G1176" i="1"/>
  <c r="G1177" i="1"/>
  <c r="G1178" i="1"/>
  <c r="H1179" i="1"/>
  <c r="H1186" i="1"/>
  <c r="G1318" i="1"/>
  <c r="H1318" i="1"/>
  <c r="G1326" i="1"/>
  <c r="H1326" i="1"/>
  <c r="G1333" i="1"/>
  <c r="H1333" i="1"/>
  <c r="G1341" i="1"/>
  <c r="H1341" i="1"/>
  <c r="G1349" i="1"/>
  <c r="H1349" i="1"/>
  <c r="G1357" i="1"/>
  <c r="H1357" i="1"/>
  <c r="G1365" i="1"/>
  <c r="H1365" i="1"/>
  <c r="G1373" i="1"/>
  <c r="H1373" i="1"/>
  <c r="G1381" i="1"/>
  <c r="H1381" i="1"/>
  <c r="G1389" i="1"/>
  <c r="H1389" i="1"/>
  <c r="G1397" i="1"/>
  <c r="H1397" i="1"/>
  <c r="G1405" i="1"/>
  <c r="H1405" i="1"/>
  <c r="G1412" i="1"/>
  <c r="H1412" i="1"/>
  <c r="H1489" i="1"/>
  <c r="G1489" i="1"/>
  <c r="H1494" i="1"/>
  <c r="G1494" i="1"/>
  <c r="H1419" i="1"/>
  <c r="G1419" i="1"/>
  <c r="H1421" i="1"/>
  <c r="G1421" i="1"/>
  <c r="H1424" i="1"/>
  <c r="G1424" i="1"/>
  <c r="H1426" i="1"/>
  <c r="G1426" i="1"/>
  <c r="H1428" i="1"/>
  <c r="G1428" i="1"/>
  <c r="H1430" i="1"/>
  <c r="G1430" i="1"/>
  <c r="H1432" i="1"/>
  <c r="G1432" i="1"/>
  <c r="H1434" i="1"/>
  <c r="G1434" i="1"/>
  <c r="H1437" i="1"/>
  <c r="G1437" i="1"/>
  <c r="H1449" i="1"/>
  <c r="G1449" i="1"/>
  <c r="I1449" i="1" s="1"/>
  <c r="H1457" i="1"/>
  <c r="G1457" i="1"/>
  <c r="I1457" i="1" s="1"/>
  <c r="J1467" i="1"/>
  <c r="H1467" i="1"/>
  <c r="G1467" i="1"/>
  <c r="I1467" i="1" s="1"/>
  <c r="I1476" i="1"/>
  <c r="G1484" i="1"/>
  <c r="H1484" i="1"/>
  <c r="H1497" i="1"/>
  <c r="G1497" i="1"/>
  <c r="H1502" i="1"/>
  <c r="G1502" i="1"/>
  <c r="H1418" i="1"/>
  <c r="G1418" i="1"/>
  <c r="H1420" i="1"/>
  <c r="G1420" i="1"/>
  <c r="H1422" i="1"/>
  <c r="G1422" i="1"/>
  <c r="H1453" i="1"/>
  <c r="G1453" i="1"/>
  <c r="H1461" i="1"/>
  <c r="G1461" i="1"/>
  <c r="J1463" i="1"/>
  <c r="H1463" i="1"/>
  <c r="G1463" i="1"/>
  <c r="J1473" i="1"/>
  <c r="H1473" i="1"/>
  <c r="G1473" i="1"/>
  <c r="G1492" i="1"/>
  <c r="H1492"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H1312" i="1"/>
  <c r="H1316" i="1"/>
  <c r="H1320" i="1"/>
  <c r="H1324" i="1"/>
  <c r="H1328" i="1"/>
  <c r="H1331" i="1"/>
  <c r="H1335" i="1"/>
  <c r="H1339" i="1"/>
  <c r="H1343" i="1"/>
  <c r="H1347" i="1"/>
  <c r="H1351" i="1"/>
  <c r="H1355" i="1"/>
  <c r="H1359" i="1"/>
  <c r="H1363" i="1"/>
  <c r="H1367" i="1"/>
  <c r="H1371" i="1"/>
  <c r="H1375" i="1"/>
  <c r="H1379" i="1"/>
  <c r="H1383" i="1"/>
  <c r="H1387" i="1"/>
  <c r="H1391" i="1"/>
  <c r="H1395" i="1"/>
  <c r="H1399" i="1"/>
  <c r="H1403" i="1"/>
  <c r="H1407" i="1"/>
  <c r="H1410" i="1"/>
  <c r="H1414" i="1"/>
  <c r="H1425" i="1"/>
  <c r="G1425" i="1"/>
  <c r="H1427" i="1"/>
  <c r="G1427" i="1"/>
  <c r="H1429" i="1"/>
  <c r="G1429" i="1"/>
  <c r="H1431" i="1"/>
  <c r="G1431" i="1"/>
  <c r="H1433" i="1"/>
  <c r="G1433" i="1"/>
  <c r="H1438" i="1"/>
  <c r="G1438" i="1"/>
  <c r="J1449" i="1"/>
  <c r="J1457" i="1"/>
  <c r="I1477" i="1"/>
  <c r="H1481" i="1"/>
  <c r="G1481" i="1"/>
  <c r="H1486" i="1"/>
  <c r="G1486" i="1"/>
  <c r="G1500" i="1"/>
  <c r="H1500" i="1"/>
  <c r="G1441" i="1"/>
  <c r="J1441" i="1"/>
  <c r="G1445" i="1"/>
  <c r="H1464" i="1"/>
  <c r="J1464" i="1"/>
  <c r="H1465" i="1"/>
  <c r="I1465" i="1" s="1"/>
  <c r="H1468" i="1"/>
  <c r="J1468" i="1"/>
  <c r="H1471" i="1"/>
  <c r="I1471" i="1" s="1"/>
  <c r="H1474" i="1"/>
  <c r="J1474" i="1"/>
  <c r="H1476" i="1"/>
  <c r="H1479" i="1"/>
  <c r="J1479" i="1"/>
  <c r="D5" i="7"/>
  <c r="I1440" i="1"/>
  <c r="I1444" i="1"/>
  <c r="J1447" i="1"/>
  <c r="J1451" i="1"/>
  <c r="J1455" i="1"/>
  <c r="J1459" i="1"/>
  <c r="G1480" i="1"/>
  <c r="H307" i="9"/>
  <c r="E176" i="5"/>
  <c r="I24" i="3"/>
  <c r="G1439" i="1"/>
  <c r="I1439" i="1" s="1"/>
  <c r="J1439" i="1"/>
  <c r="H1441" i="1"/>
  <c r="G1443" i="1"/>
  <c r="I1443" i="1" s="1"/>
  <c r="J1443" i="1"/>
  <c r="H1445" i="1"/>
  <c r="G1446" i="1"/>
  <c r="I1446" i="1" s="1"/>
  <c r="G1450" i="1"/>
  <c r="I1450" i="1" s="1"/>
  <c r="H1454" i="1"/>
  <c r="G1458" i="1"/>
  <c r="I1458" i="1" s="1"/>
  <c r="H1462" i="1"/>
  <c r="I1462" i="1" s="1"/>
  <c r="J1462" i="1"/>
  <c r="G1464" i="1"/>
  <c r="I1464" i="1" s="1"/>
  <c r="H1466" i="1"/>
  <c r="I1466" i="1" s="1"/>
  <c r="J1466" i="1"/>
  <c r="G1468" i="1"/>
  <c r="I1468" i="1" s="1"/>
  <c r="H1472" i="1"/>
  <c r="I1472" i="1" s="1"/>
  <c r="J1472" i="1"/>
  <c r="G1474" i="1"/>
  <c r="H1477" i="1"/>
  <c r="J1477" i="1"/>
  <c r="G1479" i="1"/>
  <c r="I1479" i="1" s="1"/>
  <c r="H1480" i="1"/>
  <c r="G1485" i="1"/>
  <c r="H1488" i="1"/>
  <c r="G1493" i="1"/>
  <c r="H1496" i="1"/>
  <c r="G1501" i="1"/>
  <c r="H1504" i="1"/>
  <c r="E408" i="4"/>
  <c r="D403" i="1" s="1"/>
  <c r="E87" i="5"/>
  <c r="D177" i="5"/>
  <c r="F180" i="5"/>
  <c r="F207" i="5"/>
  <c r="D206" i="5"/>
  <c r="F5" i="6"/>
  <c r="E35" i="6"/>
  <c r="D114" i="6"/>
  <c r="F130" i="6"/>
  <c r="D129" i="6"/>
  <c r="D44" i="4"/>
  <c r="D124" i="4"/>
  <c r="E133" i="4"/>
  <c r="D129" i="1" s="1"/>
  <c r="D152" i="4"/>
  <c r="D196" i="4"/>
  <c r="E263" i="4"/>
  <c r="D259" i="1" s="1"/>
  <c r="D299" i="4"/>
  <c r="D351" i="4"/>
  <c r="F529" i="4"/>
  <c r="D644" i="4"/>
  <c r="D42" i="8"/>
  <c r="G312" i="9" s="1"/>
  <c r="E312" i="9" s="1"/>
  <c r="D7" i="4"/>
  <c r="D139" i="4"/>
  <c r="D163" i="4"/>
  <c r="D344" i="4"/>
  <c r="D396" i="4"/>
  <c r="E643" i="4"/>
  <c r="D637" i="1" s="1"/>
  <c r="F417" i="4"/>
  <c r="D420" i="4"/>
  <c r="D459" i="4"/>
  <c r="D484" i="4"/>
  <c r="D567" i="4"/>
  <c r="F594" i="4"/>
  <c r="D593" i="4"/>
  <c r="F8" i="5"/>
  <c r="D7" i="5"/>
  <c r="D69" i="5"/>
  <c r="F238" i="5"/>
  <c r="F239" i="5"/>
  <c r="F416" i="4"/>
  <c r="D472" i="4"/>
  <c r="E529" i="4"/>
  <c r="E593" i="4"/>
  <c r="D587" i="1" s="1"/>
  <c r="F45" i="5"/>
  <c r="D118" i="5"/>
  <c r="D190" i="5"/>
  <c r="F36" i="6"/>
  <c r="D35" i="6"/>
  <c r="E84" i="9"/>
  <c r="B84" i="9" s="1"/>
  <c r="E92" i="9"/>
  <c r="B92" i="9" s="1"/>
  <c r="E100" i="9"/>
  <c r="B100" i="9" s="1"/>
  <c r="E108" i="9"/>
  <c r="B108" i="9" s="1"/>
  <c r="E116" i="9"/>
  <c r="B116" i="9" s="1"/>
  <c r="E124" i="9"/>
  <c r="B124" i="9" s="1"/>
  <c r="E132" i="9"/>
  <c r="B132" i="9" s="1"/>
  <c r="G162" i="9"/>
  <c r="E162" i="9" s="1"/>
  <c r="B16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B158" i="9"/>
  <c r="E289" i="9"/>
  <c r="B289" i="9" s="1"/>
  <c r="B78" i="9"/>
  <c r="E88" i="9"/>
  <c r="B88" i="9" s="1"/>
  <c r="E96" i="9"/>
  <c r="B96" i="9" s="1"/>
  <c r="E104" i="9"/>
  <c r="B104" i="9" s="1"/>
  <c r="E112" i="9"/>
  <c r="B112" i="9" s="1"/>
  <c r="E120" i="9"/>
  <c r="B120" i="9" s="1"/>
  <c r="E128" i="9"/>
  <c r="B128" i="9" s="1"/>
  <c r="G161" i="9"/>
  <c r="E161" i="9" s="1"/>
  <c r="B161" i="9" s="1"/>
  <c r="G163" i="9"/>
  <c r="E163" i="9" s="1"/>
  <c r="B163" i="9" s="1"/>
  <c r="G165" i="9"/>
  <c r="E165" i="9" s="1"/>
  <c r="B165" i="9" s="1"/>
  <c r="B86" i="9"/>
  <c r="B94" i="9"/>
  <c r="B102" i="9"/>
  <c r="B110" i="9"/>
  <c r="B118" i="9"/>
  <c r="B126" i="9"/>
  <c r="B134" i="9"/>
  <c r="B142" i="9"/>
  <c r="E148" i="9"/>
  <c r="B148" i="9" s="1"/>
  <c r="B219" i="9"/>
  <c r="B227" i="9"/>
  <c r="B235" i="9"/>
  <c r="B243" i="9"/>
  <c r="B251" i="9"/>
  <c r="B259" i="9"/>
  <c r="B267" i="9"/>
  <c r="F270" i="9"/>
  <c r="B270" i="9" s="1"/>
  <c r="E292" i="9"/>
  <c r="B292" i="9" s="1"/>
  <c r="B217" i="9"/>
  <c r="B225" i="9"/>
  <c r="B233" i="9"/>
  <c r="B241" i="9"/>
  <c r="B249" i="9"/>
  <c r="B257" i="9"/>
  <c r="B265" i="9"/>
  <c r="E288" i="9"/>
  <c r="B288" i="9" s="1"/>
  <c r="E237" i="5" l="1"/>
  <c r="F237" i="5" s="1"/>
  <c r="G1222" i="1"/>
  <c r="H1222" i="1"/>
  <c r="I29" i="3"/>
  <c r="D1436" i="1"/>
  <c r="H19" i="9"/>
  <c r="E19" i="9" s="1"/>
  <c r="B19" i="9" s="1"/>
  <c r="G1148" i="1"/>
  <c r="D1214" i="1"/>
  <c r="F12" i="5"/>
  <c r="D990" i="1"/>
  <c r="E7" i="5"/>
  <c r="F7" i="5" s="1"/>
  <c r="B192" i="9"/>
  <c r="F213" i="9"/>
  <c r="B213" i="9" s="1"/>
  <c r="E407" i="4"/>
  <c r="D402" i="1" s="1"/>
  <c r="H173" i="1"/>
  <c r="H108" i="1"/>
  <c r="G108" i="1"/>
  <c r="F35" i="6"/>
  <c r="H25" i="3"/>
  <c r="C1329" i="1"/>
  <c r="F344" i="4"/>
  <c r="C339" i="1"/>
  <c r="F644" i="4"/>
  <c r="C638" i="1"/>
  <c r="G259" i="1"/>
  <c r="H259" i="1"/>
  <c r="F124" i="4"/>
  <c r="C120" i="1"/>
  <c r="D141" i="6"/>
  <c r="E166" i="9"/>
  <c r="B166" i="9" s="1"/>
  <c r="H20" i="3"/>
  <c r="C985" i="1"/>
  <c r="F567" i="4"/>
  <c r="C561" i="1"/>
  <c r="F163" i="4"/>
  <c r="C159" i="1"/>
  <c r="K1450" i="9"/>
  <c r="G313" i="9"/>
  <c r="E313" i="9" s="1"/>
  <c r="B313" i="9" s="1"/>
  <c r="I34" i="3"/>
  <c r="C1517" i="1"/>
  <c r="F196" i="4"/>
  <c r="C192" i="1"/>
  <c r="F44" i="4"/>
  <c r="C40" i="1"/>
  <c r="F114" i="6"/>
  <c r="H27" i="3"/>
  <c r="C1408" i="1"/>
  <c r="G307" i="9"/>
  <c r="E307" i="9" s="1"/>
  <c r="B307" i="9" s="1"/>
  <c r="D176" i="5"/>
  <c r="F177" i="5"/>
  <c r="C1154" i="1"/>
  <c r="F263" i="4"/>
  <c r="E6" i="4"/>
  <c r="I1441" i="1"/>
  <c r="I1473" i="1"/>
  <c r="I1463" i="1"/>
  <c r="F420" i="4"/>
  <c r="C414" i="1"/>
  <c r="G309" i="9"/>
  <c r="E309" i="9" s="1"/>
  <c r="B309" i="9" s="1"/>
  <c r="F190" i="5"/>
  <c r="C1167" i="1"/>
  <c r="E528" i="4"/>
  <c r="D523" i="1"/>
  <c r="F484" i="4"/>
  <c r="C478" i="1"/>
  <c r="G637" i="1"/>
  <c r="H637" i="1"/>
  <c r="F139" i="4"/>
  <c r="C135" i="1"/>
  <c r="B312" i="9"/>
  <c r="F351" i="4"/>
  <c r="D350" i="4"/>
  <c r="C346" i="1"/>
  <c r="H21" i="9"/>
  <c r="G21" i="9"/>
  <c r="E21" i="9" s="1"/>
  <c r="F152" i="4"/>
  <c r="D151" i="4"/>
  <c r="C148" i="1"/>
  <c r="I25" i="3"/>
  <c r="D1329" i="1"/>
  <c r="G310" i="9"/>
  <c r="E310" i="9" s="1"/>
  <c r="B310" i="9" s="1"/>
  <c r="F206" i="5"/>
  <c r="C1183" i="1"/>
  <c r="D1065" i="1"/>
  <c r="E151" i="4"/>
  <c r="I1474" i="1"/>
  <c r="E141" i="6"/>
  <c r="G315" i="9"/>
  <c r="E315" i="9" s="1"/>
  <c r="H29" i="3"/>
  <c r="C1436" i="1"/>
  <c r="F118" i="5"/>
  <c r="C1096" i="1"/>
  <c r="F472" i="4"/>
  <c r="C466" i="1"/>
  <c r="D68" i="5"/>
  <c r="C1047" i="1"/>
  <c r="F593" i="4"/>
  <c r="C587" i="1"/>
  <c r="F459" i="4"/>
  <c r="C453" i="1"/>
  <c r="F396" i="4"/>
  <c r="C391" i="1"/>
  <c r="D6" i="4"/>
  <c r="F7" i="4"/>
  <c r="C3" i="1"/>
  <c r="F299" i="4"/>
  <c r="D298" i="4"/>
  <c r="C294" i="1"/>
  <c r="G129" i="1"/>
  <c r="H129" i="1"/>
  <c r="F129" i="6"/>
  <c r="C1423" i="1"/>
  <c r="D528" i="4"/>
  <c r="D635" i="4" s="1"/>
  <c r="F133" i="4"/>
  <c r="I22" i="3"/>
  <c r="D1153" i="1"/>
  <c r="E175" i="5" l="1"/>
  <c r="D1152" i="1" s="1"/>
  <c r="I23" i="3"/>
  <c r="E311" i="9"/>
  <c r="G1214" i="1"/>
  <c r="H1214" i="1"/>
  <c r="D985" i="1"/>
  <c r="H985" i="1" s="1"/>
  <c r="I20" i="3"/>
  <c r="H990" i="1"/>
  <c r="G990" i="1"/>
  <c r="F635" i="4"/>
  <c r="C629" i="1"/>
  <c r="G466" i="1"/>
  <c r="H466" i="1"/>
  <c r="H1423" i="1"/>
  <c r="G1423" i="1"/>
  <c r="D408" i="4"/>
  <c r="F350" i="4"/>
  <c r="C345" i="1"/>
  <c r="G135" i="1"/>
  <c r="H135" i="1"/>
  <c r="D407" i="4"/>
  <c r="F298" i="4"/>
  <c r="C293" i="1"/>
  <c r="D290" i="4"/>
  <c r="F6" i="4"/>
  <c r="H16" i="3"/>
  <c r="D412" i="4"/>
  <c r="C2" i="1"/>
  <c r="H1096" i="1"/>
  <c r="G1096" i="1"/>
  <c r="H1436" i="1"/>
  <c r="G1436" i="1"/>
  <c r="G1183" i="1"/>
  <c r="H1183" i="1"/>
  <c r="B21" i="9"/>
  <c r="I16" i="3"/>
  <c r="E412" i="4"/>
  <c r="D2" i="1"/>
  <c r="F176" i="5"/>
  <c r="D175" i="5"/>
  <c r="H22" i="3"/>
  <c r="C1153" i="1"/>
  <c r="G192" i="1"/>
  <c r="H192" i="1"/>
  <c r="G561" i="1"/>
  <c r="H561" i="1"/>
  <c r="G120" i="1"/>
  <c r="H120" i="1"/>
  <c r="G638" i="1"/>
  <c r="H638" i="1"/>
  <c r="G1329" i="1"/>
  <c r="H1329" i="1"/>
  <c r="D636" i="4"/>
  <c r="F528" i="4"/>
  <c r="C522" i="1"/>
  <c r="G3" i="1"/>
  <c r="H3" i="1"/>
  <c r="G294" i="1"/>
  <c r="H294" i="1"/>
  <c r="G453" i="1"/>
  <c r="H453" i="1"/>
  <c r="I28" i="3"/>
  <c r="D1435" i="1"/>
  <c r="G478" i="1"/>
  <c r="H478" i="1"/>
  <c r="H1167" i="1"/>
  <c r="G1167" i="1"/>
  <c r="G1408" i="1"/>
  <c r="H1408" i="1"/>
  <c r="H28" i="3"/>
  <c r="F141" i="6"/>
  <c r="C1435" i="1"/>
  <c r="G391" i="1"/>
  <c r="H391" i="1"/>
  <c r="G587" i="1"/>
  <c r="H587" i="1"/>
  <c r="H21" i="3"/>
  <c r="C1046" i="1"/>
  <c r="I17" i="3"/>
  <c r="E289" i="4"/>
  <c r="E290" i="4" s="1"/>
  <c r="D286" i="1" s="1"/>
  <c r="D147" i="1"/>
  <c r="G148" i="1"/>
  <c r="H148" i="1"/>
  <c r="G523" i="1"/>
  <c r="H523" i="1"/>
  <c r="D6" i="5"/>
  <c r="B315" i="9"/>
  <c r="E314" i="9"/>
  <c r="I10" i="3" s="1"/>
  <c r="H1065" i="1"/>
  <c r="G1065" i="1"/>
  <c r="H17" i="3"/>
  <c r="D289" i="4"/>
  <c r="F151" i="4"/>
  <c r="C147" i="1"/>
  <c r="G346" i="1"/>
  <c r="H346" i="1"/>
  <c r="E636" i="4"/>
  <c r="D630" i="1" s="1"/>
  <c r="D522" i="1"/>
  <c r="E635" i="4"/>
  <c r="D629" i="1" s="1"/>
  <c r="G414" i="1"/>
  <c r="H414" i="1"/>
  <c r="G1154" i="1"/>
  <c r="H1154" i="1"/>
  <c r="G317" i="9"/>
  <c r="E317" i="9" s="1"/>
  <c r="G40" i="1"/>
  <c r="H40" i="1"/>
  <c r="H1517" i="1"/>
  <c r="G1517" i="1"/>
  <c r="H11" i="3"/>
  <c r="G159" i="1"/>
  <c r="H159" i="1"/>
  <c r="G339" i="1"/>
  <c r="H339" i="1"/>
  <c r="G985" i="1" l="1"/>
  <c r="G2" i="1"/>
  <c r="H2" i="1"/>
  <c r="H1435" i="1"/>
  <c r="G1435" i="1"/>
  <c r="F636" i="4"/>
  <c r="C630" i="1"/>
  <c r="H1153" i="1"/>
  <c r="G1153" i="1"/>
  <c r="F290" i="4"/>
  <c r="C286" i="1"/>
  <c r="F407" i="4"/>
  <c r="C402" i="1"/>
  <c r="G147" i="1"/>
  <c r="H147" i="1"/>
  <c r="G278" i="9"/>
  <c r="C984" i="1"/>
  <c r="H9" i="3"/>
  <c r="D639" i="4"/>
  <c r="F412" i="4"/>
  <c r="C407" i="1"/>
  <c r="F408" i="4"/>
  <c r="C403" i="1"/>
  <c r="N3" i="9"/>
  <c r="I11" i="3"/>
  <c r="G522" i="1"/>
  <c r="H522" i="1"/>
  <c r="F175" i="5"/>
  <c r="C1152" i="1"/>
  <c r="E639" i="4"/>
  <c r="D407" i="1"/>
  <c r="G293" i="1"/>
  <c r="H293" i="1"/>
  <c r="G629" i="1"/>
  <c r="H629" i="1"/>
  <c r="E316" i="9"/>
  <c r="B317" i="9"/>
  <c r="D413" i="4"/>
  <c r="D291" i="4"/>
  <c r="F289" i="4"/>
  <c r="C285" i="1"/>
  <c r="E413" i="4"/>
  <c r="E291" i="4"/>
  <c r="D287" i="1" s="1"/>
  <c r="D285" i="1"/>
  <c r="G345" i="1"/>
  <c r="H345" i="1"/>
  <c r="G630" i="1" l="1"/>
  <c r="H630" i="1"/>
  <c r="F639" i="4"/>
  <c r="C633" i="1"/>
  <c r="G286" i="1"/>
  <c r="H286" i="1"/>
  <c r="F291" i="4"/>
  <c r="C287" i="1"/>
  <c r="G407" i="1"/>
  <c r="H407" i="1"/>
  <c r="K3" i="9"/>
  <c r="I9" i="3"/>
  <c r="G285" i="1"/>
  <c r="H285" i="1"/>
  <c r="D633" i="1"/>
  <c r="H1152" i="1"/>
  <c r="G1152" i="1"/>
  <c r="E640" i="4"/>
  <c r="E641" i="4" s="1"/>
  <c r="E415" i="4"/>
  <c r="D410" i="1" s="1"/>
  <c r="D408" i="1"/>
  <c r="D640" i="4"/>
  <c r="D415" i="4"/>
  <c r="F413" i="4"/>
  <c r="C408" i="1"/>
  <c r="E414" i="4"/>
  <c r="D409" i="1" s="1"/>
  <c r="G403" i="1"/>
  <c r="H403" i="1"/>
  <c r="D414" i="4"/>
  <c r="G402" i="1"/>
  <c r="H402" i="1"/>
  <c r="D635" i="1" l="1"/>
  <c r="D642" i="4"/>
  <c r="F640" i="4"/>
  <c r="C634" i="1"/>
  <c r="D641" i="4"/>
  <c r="F415" i="4"/>
  <c r="C410" i="1"/>
  <c r="E642" i="4"/>
  <c r="D634" i="1"/>
  <c r="G287" i="1"/>
  <c r="H287" i="1"/>
  <c r="G633" i="1"/>
  <c r="H633" i="1"/>
  <c r="F414" i="4"/>
  <c r="C409" i="1"/>
  <c r="G408" i="1"/>
  <c r="H408" i="1"/>
  <c r="E646" i="4" l="1"/>
  <c r="D636" i="1"/>
  <c r="D646" i="4"/>
  <c r="F642" i="4"/>
  <c r="C636" i="1"/>
  <c r="G409" i="1"/>
  <c r="H409" i="1"/>
  <c r="G410" i="1"/>
  <c r="H410" i="1"/>
  <c r="F641" i="4"/>
  <c r="D645" i="4"/>
  <c r="C635" i="1"/>
  <c r="G634" i="1"/>
  <c r="H634" i="1"/>
  <c r="E645" i="4"/>
  <c r="I18" i="3" l="1"/>
  <c r="D639" i="1"/>
  <c r="F646" i="4"/>
  <c r="H19" i="3"/>
  <c r="C640" i="1"/>
  <c r="F645" i="4"/>
  <c r="H18" i="3"/>
  <c r="C639" i="1"/>
  <c r="G276" i="9"/>
  <c r="E276" i="9" s="1"/>
  <c r="B276" i="9" s="1"/>
  <c r="G635" i="1"/>
  <c r="H635" i="1"/>
  <c r="G636" i="1"/>
  <c r="H636" i="1"/>
  <c r="I19" i="3"/>
  <c r="D640" i="1"/>
  <c r="G639" i="1" l="1"/>
  <c r="H639" i="1"/>
  <c r="H7" i="3"/>
  <c r="G640" i="1"/>
  <c r="H640" i="1"/>
  <c r="J3" i="9" l="1"/>
  <c r="G274" i="9" l="1"/>
  <c r="M272" i="9"/>
  <c r="L272" i="9"/>
  <c r="H274" i="9"/>
  <c r="G18" i="9"/>
  <c r="H18" i="9"/>
  <c r="F272" i="9" l="1"/>
  <c r="B272" i="9" s="1"/>
  <c r="E274" i="9"/>
  <c r="B274" i="9" s="1"/>
  <c r="E18" i="9"/>
  <c r="B18" i="9" s="1"/>
  <c r="E20" i="9" l="1"/>
  <c r="I7" i="3" s="1"/>
  <c r="F20" i="9"/>
  <c r="F72" i="5"/>
  <c r="D1050" i="1"/>
  <c r="G1050" i="1" s="1"/>
  <c r="E70" i="5"/>
  <c r="E69" i="5" s="1"/>
  <c r="F70" i="5" l="1"/>
  <c r="D1048" i="1"/>
  <c r="H1048" i="1" s="1"/>
  <c r="F69" i="5"/>
  <c r="D1047" i="1"/>
  <c r="E68" i="5"/>
  <c r="G1048" i="1"/>
  <c r="H1050" i="1"/>
  <c r="H1047" i="1" l="1"/>
  <c r="G1047" i="1"/>
  <c r="E6" i="5"/>
  <c r="F68" i="5"/>
  <c r="I21" i="3"/>
  <c r="D1046" i="1"/>
  <c r="F6" i="5" l="1"/>
  <c r="G284" i="9"/>
  <c r="E284" i="9" s="1"/>
  <c r="B284" i="9" s="1"/>
  <c r="D984" i="1"/>
  <c r="H278" i="9"/>
  <c r="E278" i="9" s="1"/>
  <c r="G1046" i="1"/>
  <c r="H1046" i="1"/>
  <c r="B278" i="9" l="1"/>
  <c r="E277" i="9"/>
  <c r="H984" i="1"/>
  <c r="G984" i="1"/>
  <c r="H8" i="3"/>
  <c r="I8" i="3" l="1"/>
  <c r="M3" i="9"/>
  <c r="H16" i="9" l="1"/>
  <c r="M15" i="9"/>
  <c r="H17" i="9"/>
  <c r="K7" i="9"/>
  <c r="H15" i="9"/>
  <c r="J8" i="9"/>
  <c r="I12" i="9"/>
  <c r="J10" i="9"/>
  <c r="L15" i="9"/>
  <c r="J6" i="9"/>
  <c r="J9" i="9"/>
  <c r="J13" i="9"/>
  <c r="J17" i="9"/>
  <c r="J7" i="9"/>
  <c r="J11" i="9"/>
  <c r="K8" i="9"/>
  <c r="K13" i="9"/>
  <c r="L16" i="9"/>
  <c r="I13" i="9"/>
  <c r="I6" i="9"/>
  <c r="I9" i="9"/>
  <c r="J12" i="9"/>
  <c r="M16" i="9"/>
  <c r="G17" i="9"/>
  <c r="G16" i="9"/>
  <c r="E16" i="9" s="1"/>
  <c r="K12" i="9"/>
  <c r="I17" i="9"/>
  <c r="K11" i="9"/>
  <c r="K10" i="9"/>
  <c r="K9" i="9"/>
  <c r="K6" i="9"/>
  <c r="I8" i="9"/>
  <c r="G15" i="9"/>
  <c r="E15" i="9" s="1"/>
  <c r="I5" i="9"/>
  <c r="I7" i="9"/>
  <c r="J5" i="9"/>
  <c r="K5" i="9"/>
  <c r="I11" i="9"/>
  <c r="E8" i="9" l="1"/>
  <c r="B8" i="9" s="1"/>
  <c r="E17" i="9"/>
  <c r="B17" i="9" s="1"/>
  <c r="E6" i="9"/>
  <c r="B6" i="9" s="1"/>
  <c r="E10" i="9"/>
  <c r="B10" i="9" s="1"/>
  <c r="F15" i="9"/>
  <c r="B15" i="9" s="1"/>
  <c r="E7" i="9"/>
  <c r="B7" i="9" s="1"/>
  <c r="E13" i="9"/>
  <c r="B13" i="9" s="1"/>
  <c r="E12" i="9"/>
  <c r="B12" i="9" s="1"/>
  <c r="E11" i="9"/>
  <c r="B11" i="9" s="1"/>
  <c r="E5" i="9"/>
  <c r="F16" i="9"/>
  <c r="B16" i="9" s="1"/>
  <c r="E9" i="9"/>
  <c r="B9" i="9" s="1"/>
  <c r="F14" i="9" l="1"/>
  <c r="F3" i="9"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<sst xmlns="http://schemas.openxmlformats.org/spreadsheetml/2006/main" count="4369" uniqueCount="3421">
  <si>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</si>
  <si>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</si>
  <si>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</si>
  <si>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</si>
  <si>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</si>
  <si>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</si>
  <si>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</si>
  <si>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</si>
  <si>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</si>
  <si>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</si>
  <si>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</si>
  <si>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</si>
  <si>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</si>
  <si>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</si>
  <si>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</si>
  <si>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</si>
  <si>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</si>
  <si>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</si>
  <si>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</si>
  <si>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</si>
  <si>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</si>
  <si>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</si>
  <si>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</si>
  <si>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</si>
  <si>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</si>
  <si>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</si>
  <si>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</si>
  <si>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</si>
  <si>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</si>
  <si>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</si>
  <si>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</si>
  <si>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 KATOLIČKI BOGOSLOVNI FAKULTET</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</si>
  <si>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</si>
  <si>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</si>
  <si>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</si>
  <si>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</si>
  <si>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</si>
  <si>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</si>
  <si>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</si>
  <si>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</si>
  <si>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</si>
  <si>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</si>
  <si>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</si>
  <si>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</si>
  <si>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</si>
  <si>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</si>
  <si>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</si>
  <si>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</si>
  <si>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</si>
  <si>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23368 - SVEUČILIŠTE U SPLITU , KATOLIČKI BOGOSLOVNI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</si>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</sst>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1668799.77</v>
      </c>
      <c r="D2" s="6">
        <f>'PR-RAS'!E6</f>
        <v>1745820.19</v>
      </c>
      <c r="E2" s="6">
        <v>0</v>
      </c>
      <c r="F2" s="6">
        <v>0</v>
      </c>
      <c r="G2" s="7">
        <f t="shared" ref="G2:G264" si="0">(B2/1000)*(C2*1+D2*2)</f>
        <v>5160.4401500000004</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71315.86</v>
      </c>
      <c r="D46" s="1">
        <f>'PR-RAS'!E50</f>
        <v>103355.19</v>
      </c>
      <c r="E46" s="1">
        <v>0</v>
      </c>
      <c r="F46" s="1">
        <v>0</v>
      </c>
      <c r="G46" s="2">
        <f t="shared" si="0"/>
        <v>12511.180799999998</v>
      </c>
      <c r="H46" s="2">
        <f t="shared" si="1"/>
        <v>0.33000000000174623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2787.17</v>
      </c>
      <c r="D55" s="1">
        <f>'PR-RAS'!E59</f>
        <v>0</v>
      </c>
      <c r="E55" s="1">
        <v>0</v>
      </c>
      <c r="F55" s="1">
        <v>0</v>
      </c>
      <c r="G55" s="2">
        <f t="shared" si="0"/>
        <v>150.50718000000001</v>
      </c>
      <c r="H55" s="2">
        <f t="shared" si="1"/>
        <v>0.17000000000007276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2787.17</v>
      </c>
      <c r="D56" s="1">
        <f>'PR-RAS'!E60</f>
        <v>0</v>
      </c>
      <c r="E56" s="1">
        <v>0</v>
      </c>
      <c r="F56" s="1">
        <v>0</v>
      </c>
      <c r="G56" s="2">
        <f t="shared" si="0"/>
        <v>153.29435000000001</v>
      </c>
      <c r="H56" s="2">
        <f t="shared" si="1"/>
        <v>0.17000000000007276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19908.419999999998</v>
      </c>
      <c r="E64" s="1">
        <v>0</v>
      </c>
      <c r="F64" s="1">
        <v>0</v>
      </c>
      <c r="G64" s="2">
        <f t="shared" si="0"/>
        <v>2508.46092</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19908.419999999998</v>
      </c>
      <c r="E66" s="1">
        <v>0</v>
      </c>
      <c r="F66" s="1">
        <v>0</v>
      </c>
      <c r="G66" s="2">
        <f t="shared" si="0"/>
        <v>2588.0945999999999</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397.2</v>
      </c>
      <c r="E70" s="1">
        <v>0</v>
      </c>
      <c r="F70" s="1">
        <v>0</v>
      </c>
      <c r="G70" s="2">
        <f t="shared" si="0"/>
        <v>54.813600000000001</v>
      </c>
      <c r="H70" s="2">
        <f t="shared" si="1"/>
        <v>0.19999999999998863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397.2</v>
      </c>
      <c r="E71" s="1">
        <v>0</v>
      </c>
      <c r="F71" s="1">
        <v>0</v>
      </c>
      <c r="G71" s="2">
        <f t="shared" si="0"/>
        <v>55.608000000000004</v>
      </c>
      <c r="H71" s="2">
        <f t="shared" si="1"/>
        <v>0.19999999999998863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68528.69</v>
      </c>
      <c r="D73" s="1">
        <f>'PR-RAS'!E77</f>
        <v>83049.570000000007</v>
      </c>
      <c r="E73" s="1">
        <v>0</v>
      </c>
      <c r="F73" s="1">
        <v>0</v>
      </c>
      <c r="G73" s="2">
        <f t="shared" si="0"/>
        <v>16893.20376</v>
      </c>
      <c r="H73" s="2">
        <f t="shared" si="1"/>
        <v>0.73999999999068677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32090.38</v>
      </c>
      <c r="D74" s="1">
        <f>'PR-RAS'!E78</f>
        <v>58730.73</v>
      </c>
      <c r="E74" s="1">
        <v>0</v>
      </c>
      <c r="F74" s="1">
        <v>0</v>
      </c>
      <c r="G74" s="2">
        <f t="shared" si="0"/>
        <v>10917.284319999999</v>
      </c>
      <c r="H74" s="2">
        <f t="shared" si="1"/>
        <v>0.64999999999781721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19908.419999999998</v>
      </c>
      <c r="D75" s="1">
        <f>'PR-RAS'!E79</f>
        <v>1990.84</v>
      </c>
      <c r="E75" s="1">
        <v>0</v>
      </c>
      <c r="F75" s="1">
        <v>0</v>
      </c>
      <c r="G75" s="2">
        <f t="shared" si="0"/>
        <v>1767.8673999999999</v>
      </c>
      <c r="H75" s="2">
        <f t="shared" si="1"/>
        <v>0.57999999999833562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16529.89</v>
      </c>
      <c r="D76" s="1">
        <f>'PR-RAS'!E80</f>
        <v>22328</v>
      </c>
      <c r="E76" s="1">
        <v>0</v>
      </c>
      <c r="F76" s="1">
        <v>0</v>
      </c>
      <c r="G76" s="2">
        <f t="shared" si="0"/>
        <v>4588.94175</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8.31</v>
      </c>
      <c r="D78" s="1">
        <f>'PR-RAS'!E82</f>
        <v>0.1</v>
      </c>
      <c r="E78" s="1">
        <v>0</v>
      </c>
      <c r="F78" s="1">
        <v>0</v>
      </c>
      <c r="G78" s="2">
        <f t="shared" si="0"/>
        <v>0.65527000000000002</v>
      </c>
      <c r="H78" s="2">
        <f t="shared" si="1"/>
        <v>0.41000000000000048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8.31</v>
      </c>
      <c r="D79" s="1">
        <f>'PR-RAS'!E83</f>
        <v>0.1</v>
      </c>
      <c r="E79" s="1">
        <v>0</v>
      </c>
      <c r="F79" s="1">
        <v>0</v>
      </c>
      <c r="G79" s="2">
        <f t="shared" si="0"/>
        <v>0.66378000000000004</v>
      </c>
      <c r="H79" s="2">
        <f t="shared" si="1"/>
        <v>0.41000000000000048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0.1</v>
      </c>
      <c r="E81" s="1">
        <v>0</v>
      </c>
      <c r="F81" s="1">
        <v>0</v>
      </c>
      <c r="G81" s="2">
        <f t="shared" si="0"/>
        <v>3.6000000000000004E-2</v>
      </c>
      <c r="H81" s="2">
        <f t="shared" si="1"/>
        <v>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8.06</v>
      </c>
      <c r="D83" s="1">
        <f>'PR-RAS'!E87</f>
        <v>0</v>
      </c>
      <c r="E83" s="1">
        <v>0</v>
      </c>
      <c r="F83" s="1">
        <v>0</v>
      </c>
      <c r="G83" s="2">
        <f t="shared" si="0"/>
        <v>0.66092000000000006</v>
      </c>
      <c r="H83" s="2">
        <f t="shared" si="1"/>
        <v>6.0000000000000497E-2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36677.35</v>
      </c>
      <c r="D102" s="1">
        <f>'PR-RAS'!E106</f>
        <v>42339.45</v>
      </c>
      <c r="E102" s="1">
        <v>0</v>
      </c>
      <c r="F102" s="1">
        <v>0</v>
      </c>
      <c r="G102" s="2">
        <f t="shared" si="0"/>
        <v>12256.981250000001</v>
      </c>
      <c r="H102" s="2">
        <f t="shared" si="1"/>
        <v>0.79999999999563443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36677.35</v>
      </c>
      <c r="D108" s="1">
        <f>'PR-RAS'!E112</f>
        <v>42339.45</v>
      </c>
      <c r="E108" s="1">
        <v>0</v>
      </c>
      <c r="F108" s="1">
        <v>0</v>
      </c>
      <c r="G108" s="2">
        <f t="shared" si="0"/>
        <v>12985.11875</v>
      </c>
      <c r="H108" s="2">
        <f t="shared" si="1"/>
        <v>0.79999999999563443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36677.35</v>
      </c>
      <c r="D113" s="1">
        <f>'PR-RAS'!E117</f>
        <v>42339.45</v>
      </c>
      <c r="E113" s="1">
        <v>0</v>
      </c>
      <c r="F113" s="1">
        <v>0</v>
      </c>
      <c r="G113" s="2">
        <f t="shared" si="0"/>
        <v>13591.9</v>
      </c>
      <c r="H113" s="2">
        <f t="shared" si="1"/>
        <v>0.79999999999563443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48002.55</v>
      </c>
      <c r="D120" s="1">
        <f>'PR-RAS'!E124</f>
        <v>18677.7</v>
      </c>
      <c r="E120" s="1">
        <v>0</v>
      </c>
      <c r="F120" s="1">
        <v>0</v>
      </c>
      <c r="G120" s="2">
        <f t="shared" si="0"/>
        <v>10157.59605</v>
      </c>
      <c r="H120" s="2">
        <f t="shared" si="1"/>
        <v>0.74999999999636202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9463.76</v>
      </c>
      <c r="D121" s="1">
        <f>'PR-RAS'!E125</f>
        <v>4677.3599999999997</v>
      </c>
      <c r="E121" s="1">
        <v>0</v>
      </c>
      <c r="F121" s="1">
        <v>0</v>
      </c>
      <c r="G121" s="2">
        <f t="shared" si="0"/>
        <v>2258.2175999999999</v>
      </c>
      <c r="H121" s="2">
        <f t="shared" si="1"/>
        <v>0.5999999999994543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9463.76</v>
      </c>
      <c r="D123" s="1">
        <f>'PR-RAS'!E127</f>
        <v>4677.3599999999997</v>
      </c>
      <c r="E123" s="1">
        <v>0</v>
      </c>
      <c r="F123" s="1">
        <v>0</v>
      </c>
      <c r="G123" s="2">
        <f t="shared" si="0"/>
        <v>2295.8545599999998</v>
      </c>
      <c r="H123" s="2">
        <f t="shared" si="1"/>
        <v>0.5999999999994543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38538.79</v>
      </c>
      <c r="D124" s="1">
        <f>'PR-RAS'!E128</f>
        <v>14000.34</v>
      </c>
      <c r="E124" s="1">
        <v>0</v>
      </c>
      <c r="F124" s="1">
        <v>0</v>
      </c>
      <c r="G124" s="2">
        <f t="shared" si="0"/>
        <v>8184.3548099999998</v>
      </c>
      <c r="H124" s="2">
        <f t="shared" si="1"/>
        <v>0.5499999999992724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38538.79</v>
      </c>
      <c r="D125" s="1">
        <f>'PR-RAS'!E129</f>
        <v>14000.34</v>
      </c>
      <c r="E125" s="1">
        <v>0</v>
      </c>
      <c r="F125" s="1">
        <v>0</v>
      </c>
      <c r="G125" s="2">
        <f t="shared" si="0"/>
        <v>8250.8942800000004</v>
      </c>
      <c r="H125" s="2">
        <f t="shared" si="1"/>
        <v>0.5499999999992724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1512795.7</v>
      </c>
      <c r="D129" s="1">
        <f>'PR-RAS'!E133</f>
        <v>1581348.2</v>
      </c>
      <c r="E129" s="1">
        <v>0</v>
      </c>
      <c r="F129" s="1">
        <v>0</v>
      </c>
      <c r="G129" s="2">
        <f t="shared" si="0"/>
        <v>598462.98879999993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1512795.7</v>
      </c>
      <c r="D130" s="1">
        <f>'PR-RAS'!E134</f>
        <v>1581348.2</v>
      </c>
      <c r="E130" s="1">
        <v>0</v>
      </c>
      <c r="F130" s="1">
        <v>0</v>
      </c>
      <c r="G130" s="2">
        <f t="shared" si="0"/>
        <v>603138.48089999997</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1512795.7</v>
      </c>
      <c r="D131" s="1">
        <f>'PR-RAS'!E135</f>
        <v>1581348.2</v>
      </c>
      <c r="E131" s="1">
        <v>0</v>
      </c>
      <c r="F131" s="1">
        <v>0</v>
      </c>
      <c r="G131" s="2">
        <f t="shared" si="0"/>
        <v>607813.973</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99.55</v>
      </c>
      <c r="E135" s="1">
        <v>0</v>
      </c>
      <c r="F135" s="1">
        <v>0</v>
      </c>
      <c r="G135" s="2">
        <f t="shared" si="0"/>
        <v>26.679400000000001</v>
      </c>
      <c r="H135" s="2">
        <f t="shared" si="1"/>
        <v>0.45000000000000284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99.55</v>
      </c>
      <c r="E136" s="1">
        <v>0</v>
      </c>
      <c r="F136" s="1">
        <v>0</v>
      </c>
      <c r="G136" s="2">
        <f t="shared" si="0"/>
        <v>26.878500000000003</v>
      </c>
      <c r="H136" s="2">
        <f t="shared" si="1"/>
        <v>0.45000000000000284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99.55</v>
      </c>
      <c r="E145" s="1">
        <v>0</v>
      </c>
      <c r="F145" s="1">
        <v>0</v>
      </c>
      <c r="G145" s="2">
        <f t="shared" si="0"/>
        <v>28.670399999999997</v>
      </c>
      <c r="H145" s="2">
        <f t="shared" si="1"/>
        <v>0.45000000000000284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1666273.2499999998</v>
      </c>
      <c r="D147" s="1">
        <f>'PR-RAS'!E151</f>
        <v>1715095.5200000003</v>
      </c>
      <c r="E147" s="1">
        <v>0</v>
      </c>
      <c r="F147" s="1">
        <v>0</v>
      </c>
      <c r="G147" s="2">
        <f t="shared" si="0"/>
        <v>744083.78633999999</v>
      </c>
      <c r="H147" s="2">
        <f t="shared" si="1"/>
        <v>0.72999999951571226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1423579.13</v>
      </c>
      <c r="D148" s="1">
        <f>'PR-RAS'!E152</f>
        <v>1509945.9800000002</v>
      </c>
      <c r="E148" s="1">
        <v>0</v>
      </c>
      <c r="F148" s="1">
        <v>0</v>
      </c>
      <c r="G148" s="2">
        <f t="shared" si="0"/>
        <v>653190.25022999989</v>
      </c>
      <c r="H148" s="2">
        <f t="shared" si="1"/>
        <v>0.1499999996740371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1195852.9099999999</v>
      </c>
      <c r="D149" s="1">
        <f>'PR-RAS'!E153</f>
        <v>1283062.77</v>
      </c>
      <c r="E149" s="1">
        <v>0</v>
      </c>
      <c r="F149" s="1">
        <v>0</v>
      </c>
      <c r="G149" s="2">
        <f t="shared" si="0"/>
        <v>556772.81059999997</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1195852.9099999999</v>
      </c>
      <c r="D150" s="1">
        <f>'PR-RAS'!E154</f>
        <v>1283062.77</v>
      </c>
      <c r="E150" s="1">
        <v>0</v>
      </c>
      <c r="F150" s="1">
        <v>0</v>
      </c>
      <c r="G150" s="2">
        <f t="shared" si="0"/>
        <v>560534.78905000002</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30010.03</v>
      </c>
      <c r="D154" s="1">
        <f>'PR-RAS'!E158</f>
        <v>15141.36</v>
      </c>
      <c r="E154" s="1">
        <v>0</v>
      </c>
      <c r="F154" s="1">
        <v>0</v>
      </c>
      <c r="G154" s="2">
        <f t="shared" si="0"/>
        <v>9224.7907500000001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197716.19</v>
      </c>
      <c r="D155" s="1">
        <f>'PR-RAS'!E159</f>
        <v>211741.85</v>
      </c>
      <c r="E155" s="1">
        <v>0</v>
      </c>
      <c r="F155" s="1">
        <v>0</v>
      </c>
      <c r="G155" s="2">
        <f t="shared" si="0"/>
        <v>95664.783060000002</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197716.19</v>
      </c>
      <c r="D157" s="1">
        <f>'PR-RAS'!E161</f>
        <v>211741.85</v>
      </c>
      <c r="E157" s="1">
        <v>0</v>
      </c>
      <c r="F157" s="1">
        <v>0</v>
      </c>
      <c r="G157" s="2">
        <f t="shared" si="0"/>
        <v>96907.182840000009</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240921.65999999997</v>
      </c>
      <c r="D159" s="1">
        <f>'PR-RAS'!E163</f>
        <v>193586.52</v>
      </c>
      <c r="E159" s="1">
        <v>0</v>
      </c>
      <c r="F159" s="1">
        <v>0</v>
      </c>
      <c r="G159" s="2">
        <f t="shared" si="0"/>
        <v>99238.962599999999</v>
      </c>
      <c r="H159" s="2">
        <f t="shared" si="1"/>
        <v>0.82000000003608875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36413.229999999996</v>
      </c>
      <c r="D160" s="1">
        <f>'PR-RAS'!E164</f>
        <v>39940.06</v>
      </c>
      <c r="E160" s="1">
        <v>0</v>
      </c>
      <c r="F160" s="1">
        <v>0</v>
      </c>
      <c r="G160" s="2">
        <f t="shared" si="0"/>
        <v>18490.642649999998</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18146.650000000001</v>
      </c>
      <c r="D161" s="1">
        <f>'PR-RAS'!E165</f>
        <v>22201.200000000001</v>
      </c>
      <c r="E161" s="1">
        <v>0</v>
      </c>
      <c r="F161" s="1">
        <v>0</v>
      </c>
      <c r="G161" s="2">
        <f t="shared" si="0"/>
        <v>10007.848</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17505.28</v>
      </c>
      <c r="D162" s="1">
        <f>'PR-RAS'!E166</f>
        <v>17230.11</v>
      </c>
      <c r="E162" s="1">
        <v>0</v>
      </c>
      <c r="F162" s="1">
        <v>0</v>
      </c>
      <c r="G162" s="2">
        <f t="shared" si="0"/>
        <v>8366.4454999999998</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723.67</v>
      </c>
      <c r="D163" s="1">
        <f>'PR-RAS'!E167</f>
        <v>508.75</v>
      </c>
      <c r="E163" s="1">
        <v>0</v>
      </c>
      <c r="F163" s="1">
        <v>0</v>
      </c>
      <c r="G163" s="2">
        <f t="shared" si="0"/>
        <v>282.06954000000002</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37.630000000000003</v>
      </c>
      <c r="D164" s="1">
        <f>'PR-RAS'!E168</f>
        <v>0</v>
      </c>
      <c r="E164" s="1">
        <v>0</v>
      </c>
      <c r="F164" s="1">
        <v>0</v>
      </c>
      <c r="G164" s="2">
        <f t="shared" si="0"/>
        <v>6.1336900000000005</v>
      </c>
      <c r="H164" s="2">
        <f t="shared" si="1"/>
        <v>0.36999999999999744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30220.899999999998</v>
      </c>
      <c r="D165" s="1">
        <f>'PR-RAS'!E169</f>
        <v>22750.25</v>
      </c>
      <c r="E165" s="1">
        <v>0</v>
      </c>
      <c r="F165" s="1">
        <v>0</v>
      </c>
      <c r="G165" s="2">
        <f t="shared" si="0"/>
        <v>12418.309599999999</v>
      </c>
      <c r="H165" s="2">
        <f t="shared" si="1"/>
        <v>0.35000000000218279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7263.25</v>
      </c>
      <c r="D166" s="1">
        <f>'PR-RAS'!E170</f>
        <v>10750.09</v>
      </c>
      <c r="E166" s="1">
        <v>0</v>
      </c>
      <c r="F166" s="1">
        <v>0</v>
      </c>
      <c r="G166" s="2">
        <f t="shared" si="0"/>
        <v>4745.9659500000007</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8655.68</v>
      </c>
      <c r="D168" s="1">
        <f>'PR-RAS'!E172</f>
        <v>11165.99</v>
      </c>
      <c r="E168" s="1">
        <v>0</v>
      </c>
      <c r="F168" s="1">
        <v>0</v>
      </c>
      <c r="G168" s="2">
        <f t="shared" si="0"/>
        <v>5174.9392200000002</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6727.17</v>
      </c>
      <c r="D169" s="1">
        <f>'PR-RAS'!E173</f>
        <v>0</v>
      </c>
      <c r="E169" s="1">
        <v>0</v>
      </c>
      <c r="F169" s="1">
        <v>0</v>
      </c>
      <c r="G169" s="2">
        <f t="shared" si="0"/>
        <v>1130.1645600000002</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7323.57</v>
      </c>
      <c r="D170" s="1">
        <f>'PR-RAS'!E174</f>
        <v>596.16999999999996</v>
      </c>
      <c r="E170" s="1">
        <v>0</v>
      </c>
      <c r="F170" s="1">
        <v>0</v>
      </c>
      <c r="G170" s="2">
        <f t="shared" si="0"/>
        <v>1439.1887900000002</v>
      </c>
      <c r="H170" s="2">
        <f t="shared" si="1"/>
        <v>0.60000000000025011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251.23</v>
      </c>
      <c r="D172" s="1">
        <f>'PR-RAS'!E176</f>
        <v>238</v>
      </c>
      <c r="E172" s="1">
        <v>0</v>
      </c>
      <c r="F172" s="1">
        <v>0</v>
      </c>
      <c r="G172" s="2">
        <f t="shared" si="0"/>
        <v>124.35633000000001</v>
      </c>
      <c r="H172" s="2">
        <f t="shared" si="1"/>
        <v>0.22999999999998977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150522.46</v>
      </c>
      <c r="D173" s="1">
        <f>'PR-RAS'!E177</f>
        <v>110708.92</v>
      </c>
      <c r="E173" s="1">
        <v>0</v>
      </c>
      <c r="F173" s="1">
        <v>0</v>
      </c>
      <c r="G173" s="2">
        <f t="shared" si="0"/>
        <v>63973.731599999992</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10400.540000000001</v>
      </c>
      <c r="D174" s="1">
        <f>'PR-RAS'!E178</f>
        <v>6308.88</v>
      </c>
      <c r="E174" s="1">
        <v>0</v>
      </c>
      <c r="F174" s="1">
        <v>0</v>
      </c>
      <c r="G174" s="2">
        <f t="shared" si="0"/>
        <v>3982.1659000000004</v>
      </c>
      <c r="H174" s="2">
        <f t="shared" si="1"/>
        <v>0.57999999999901775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52671.16</v>
      </c>
      <c r="D175" s="1">
        <f>'PR-RAS'!E179</f>
        <v>7019.14</v>
      </c>
      <c r="E175" s="1">
        <v>0</v>
      </c>
      <c r="F175" s="1">
        <v>0</v>
      </c>
      <c r="G175" s="2">
        <f t="shared" si="0"/>
        <v>11607.44256</v>
      </c>
      <c r="H175" s="2">
        <f t="shared" si="1"/>
        <v>0.30000000000381988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3894.62</v>
      </c>
      <c r="D176" s="1">
        <f>'PR-RAS'!E180</f>
        <v>4695.5600000000004</v>
      </c>
      <c r="E176" s="1">
        <v>0</v>
      </c>
      <c r="F176" s="1">
        <v>0</v>
      </c>
      <c r="G176" s="2">
        <f t="shared" si="0"/>
        <v>2325.0045</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2271.9499999999998</v>
      </c>
      <c r="D177" s="1">
        <f>'PR-RAS'!E181</f>
        <v>2273.04</v>
      </c>
      <c r="E177" s="1">
        <v>0</v>
      </c>
      <c r="F177" s="1">
        <v>0</v>
      </c>
      <c r="G177" s="2">
        <f t="shared" si="0"/>
        <v>1199.9732799999999</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17449.48</v>
      </c>
      <c r="D178" s="1">
        <f>'PR-RAS'!E182</f>
        <v>12579.1</v>
      </c>
      <c r="E178" s="1">
        <v>0</v>
      </c>
      <c r="F178" s="1">
        <v>0</v>
      </c>
      <c r="G178" s="2">
        <f t="shared" si="0"/>
        <v>7541.5593599999993</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2667.73</v>
      </c>
      <c r="D179" s="1">
        <f>'PR-RAS'!E183</f>
        <v>2388.9</v>
      </c>
      <c r="E179" s="1">
        <v>0</v>
      </c>
      <c r="F179" s="1">
        <v>0</v>
      </c>
      <c r="G179" s="2">
        <f t="shared" si="0"/>
        <v>1325.3043400000001</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28626.95</v>
      </c>
      <c r="D180" s="1">
        <f>'PR-RAS'!E184</f>
        <v>36904.400000000001</v>
      </c>
      <c r="E180" s="1">
        <v>0</v>
      </c>
      <c r="F180" s="1">
        <v>0</v>
      </c>
      <c r="G180" s="2">
        <f t="shared" si="0"/>
        <v>18335.999250000001</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936.88</v>
      </c>
      <c r="D181" s="1">
        <f>'PR-RAS'!E185</f>
        <v>4424.2299999999996</v>
      </c>
      <c r="E181" s="1">
        <v>0</v>
      </c>
      <c r="F181" s="1">
        <v>0</v>
      </c>
      <c r="G181" s="2">
        <f t="shared" si="0"/>
        <v>1761.3611999999996</v>
      </c>
      <c r="H181" s="2">
        <f t="shared" si="1"/>
        <v>0.34999999999956799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31603.15</v>
      </c>
      <c r="D182" s="1">
        <f>'PR-RAS'!E186</f>
        <v>34115.67</v>
      </c>
      <c r="E182" s="1">
        <v>0</v>
      </c>
      <c r="F182" s="1">
        <v>0</v>
      </c>
      <c r="G182" s="2">
        <f t="shared" si="0"/>
        <v>18070.042689999998</v>
      </c>
      <c r="H182" s="2">
        <f t="shared" si="1"/>
        <v>0.48000000000320142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4334.97</v>
      </c>
      <c r="D183" s="1">
        <f>'PR-RAS'!E187</f>
        <v>5002.8100000000004</v>
      </c>
      <c r="E183" s="1">
        <v>0</v>
      </c>
      <c r="F183" s="1">
        <v>0</v>
      </c>
      <c r="G183" s="2">
        <f t="shared" si="0"/>
        <v>2609.98738</v>
      </c>
      <c r="H183" s="2">
        <f t="shared" si="1"/>
        <v>0.21999999999934516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19430.099999999999</v>
      </c>
      <c r="D184" s="1">
        <f>'PR-RAS'!E188</f>
        <v>15184.480000000001</v>
      </c>
      <c r="E184" s="1">
        <v>0</v>
      </c>
      <c r="F184" s="1">
        <v>0</v>
      </c>
      <c r="G184" s="2">
        <f t="shared" si="0"/>
        <v>9113.2279799999997</v>
      </c>
      <c r="H184" s="2">
        <f t="shared" si="1"/>
        <v>0.57999999999992724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1028.93</v>
      </c>
      <c r="D186" s="1">
        <f>'PR-RAS'!E190</f>
        <v>589.41</v>
      </c>
      <c r="E186" s="1">
        <v>0</v>
      </c>
      <c r="F186" s="1">
        <v>0</v>
      </c>
      <c r="G186" s="2">
        <f t="shared" si="0"/>
        <v>408.43374999999997</v>
      </c>
      <c r="H186" s="2">
        <f t="shared" si="1"/>
        <v>0.4799999999999045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6257.75</v>
      </c>
      <c r="D187" s="1">
        <f>'PR-RAS'!E191</f>
        <v>10824.28</v>
      </c>
      <c r="E187" s="1">
        <v>0</v>
      </c>
      <c r="F187" s="1">
        <v>0</v>
      </c>
      <c r="G187" s="2">
        <f t="shared" si="0"/>
        <v>5190.57366</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968.88</v>
      </c>
      <c r="D188" s="1">
        <f>'PR-RAS'!E192</f>
        <v>0</v>
      </c>
      <c r="E188" s="1">
        <v>0</v>
      </c>
      <c r="F188" s="1">
        <v>0</v>
      </c>
      <c r="G188" s="2">
        <f t="shared" si="0"/>
        <v>181.18055999999999</v>
      </c>
      <c r="H188" s="2">
        <f t="shared" si="1"/>
        <v>0.12000000000000455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3095.76</v>
      </c>
      <c r="D189" s="1">
        <f>'PR-RAS'!E193</f>
        <v>2981.86</v>
      </c>
      <c r="E189" s="1">
        <v>0</v>
      </c>
      <c r="F189" s="1">
        <v>0</v>
      </c>
      <c r="G189" s="2">
        <f t="shared" si="0"/>
        <v>1703.1822399999999</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8078.78</v>
      </c>
      <c r="D191" s="1">
        <f>'PR-RAS'!E195</f>
        <v>788.93</v>
      </c>
      <c r="E191" s="1">
        <v>0</v>
      </c>
      <c r="F191" s="1">
        <v>0</v>
      </c>
      <c r="G191" s="2">
        <f t="shared" si="0"/>
        <v>1834.7615999999998</v>
      </c>
      <c r="H191" s="2">
        <f t="shared" si="1"/>
        <v>0.29000000000030468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431.96000000000004</v>
      </c>
      <c r="D192" s="1">
        <f>'PR-RAS'!E196</f>
        <v>458.37</v>
      </c>
      <c r="E192" s="1">
        <v>0</v>
      </c>
      <c r="F192" s="1">
        <v>0</v>
      </c>
      <c r="G192" s="2">
        <f t="shared" si="0"/>
        <v>257.60169999999999</v>
      </c>
      <c r="H192" s="2">
        <f t="shared" si="1"/>
        <v>0.40999999999996817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431.96000000000004</v>
      </c>
      <c r="D206" s="1">
        <f>'PR-RAS'!E210</f>
        <v>458.37</v>
      </c>
      <c r="E206" s="1">
        <v>0</v>
      </c>
      <c r="F206" s="1">
        <v>0</v>
      </c>
      <c r="G206" s="2">
        <f t="shared" si="0"/>
        <v>276.48349999999999</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418.1</v>
      </c>
      <c r="D207" s="1">
        <f>'PR-RAS'!E211</f>
        <v>457.73</v>
      </c>
      <c r="E207" s="1">
        <v>0</v>
      </c>
      <c r="F207" s="1">
        <v>0</v>
      </c>
      <c r="G207" s="2">
        <f t="shared" si="0"/>
        <v>274.71335999999997</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11.72</v>
      </c>
      <c r="D208" s="1">
        <f>'PR-RAS'!E212</f>
        <v>0</v>
      </c>
      <c r="E208" s="1">
        <v>0</v>
      </c>
      <c r="F208" s="1">
        <v>0</v>
      </c>
      <c r="G208" s="2">
        <f t="shared" si="0"/>
        <v>2.42604</v>
      </c>
      <c r="H208" s="2">
        <f t="shared" si="1"/>
        <v>0.27999999999999936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2.14</v>
      </c>
      <c r="D209" s="1">
        <f>'PR-RAS'!E213</f>
        <v>0.64</v>
      </c>
      <c r="E209" s="1">
        <v>0</v>
      </c>
      <c r="F209" s="1">
        <v>0</v>
      </c>
      <c r="G209" s="2">
        <f t="shared" si="0"/>
        <v>0.71135999999999999</v>
      </c>
      <c r="H209" s="2">
        <f t="shared" si="1"/>
        <v>0.50000000000000011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13.27</v>
      </c>
      <c r="D248" s="1">
        <f>'PR-RAS'!E252</f>
        <v>0</v>
      </c>
      <c r="E248" s="1">
        <v>0</v>
      </c>
      <c r="F248" s="1">
        <v>0</v>
      </c>
      <c r="G248" s="2">
        <f t="shared" si="0"/>
        <v>3.2776899999999998</v>
      </c>
      <c r="H248" s="2">
        <f t="shared" si="1"/>
        <v>0.26999999999999957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13.27</v>
      </c>
      <c r="D249" s="1">
        <f>'PR-RAS'!E253</f>
        <v>0</v>
      </c>
      <c r="E249" s="1">
        <v>0</v>
      </c>
      <c r="F249" s="1">
        <v>0</v>
      </c>
      <c r="G249" s="2">
        <f t="shared" si="0"/>
        <v>3.2909599999999997</v>
      </c>
      <c r="H249" s="2">
        <f t="shared" si="1"/>
        <v>0.26999999999999957</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13.27</v>
      </c>
      <c r="D253" s="1">
        <f>'PR-RAS'!E257</f>
        <v>0</v>
      </c>
      <c r="E253" s="1">
        <v>0</v>
      </c>
      <c r="F253" s="1">
        <v>0</v>
      </c>
      <c r="G253" s="2">
        <f t="shared" si="0"/>
        <v>3.3440400000000001</v>
      </c>
      <c r="H253" s="2">
        <f t="shared" si="1"/>
        <v>0.26999999999999957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1327.23</v>
      </c>
      <c r="D259" s="1">
        <f>'PR-RAS'!E263</f>
        <v>11104.65</v>
      </c>
      <c r="E259" s="1">
        <v>0</v>
      </c>
      <c r="F259" s="1">
        <v>0</v>
      </c>
      <c r="G259" s="2">
        <f t="shared" si="0"/>
        <v>6072.4247399999995</v>
      </c>
      <c r="H259" s="2">
        <f t="shared" si="1"/>
        <v>0.58000000000038199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1327.23</v>
      </c>
      <c r="D260" s="1">
        <f>'PR-RAS'!E264</f>
        <v>106.17</v>
      </c>
      <c r="E260" s="1">
        <v>0</v>
      </c>
      <c r="F260" s="1">
        <v>0</v>
      </c>
      <c r="G260" s="2">
        <f t="shared" si="0"/>
        <v>398.74862999999999</v>
      </c>
      <c r="H260" s="2">
        <f t="shared" si="1"/>
        <v>0.4000000000000199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1327.23</v>
      </c>
      <c r="D261" s="1">
        <f>'PR-RAS'!E265</f>
        <v>106.17</v>
      </c>
      <c r="E261" s="1">
        <v>0</v>
      </c>
      <c r="F261" s="1">
        <v>0</v>
      </c>
      <c r="G261" s="2">
        <f t="shared" si="0"/>
        <v>400.28820000000002</v>
      </c>
      <c r="H261" s="2">
        <f t="shared" si="1"/>
        <v>0.4000000000000199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10998.48</v>
      </c>
      <c r="E269" s="1">
        <v>0</v>
      </c>
      <c r="F269" s="1">
        <v>0</v>
      </c>
      <c r="G269" s="2">
        <f t="shared" si="8"/>
        <v>5895.1852799999997</v>
      </c>
      <c r="H269" s="2">
        <f t="shared" si="9"/>
        <v>0.47999999999956344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10000</v>
      </c>
      <c r="E270" s="1">
        <v>0</v>
      </c>
      <c r="F270" s="1">
        <v>0</v>
      </c>
      <c r="G270" s="2">
        <f t="shared" si="8"/>
        <v>5380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998.48</v>
      </c>
      <c r="E274" s="1">
        <v>0</v>
      </c>
      <c r="F274" s="1">
        <v>0</v>
      </c>
      <c r="G274" s="2">
        <f t="shared" si="8"/>
        <v>545.1700800000001</v>
      </c>
      <c r="H274" s="2">
        <f t="shared" si="9"/>
        <v>0.48000000000001819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1666273.2499999998</v>
      </c>
      <c r="D285" s="1">
        <f>'PR-RAS'!E289</f>
        <v>1715095.5200000003</v>
      </c>
      <c r="E285" s="1">
        <v>0</v>
      </c>
      <c r="F285" s="1">
        <v>0</v>
      </c>
      <c r="G285" s="2">
        <f t="shared" si="8"/>
        <v>1447395.85836</v>
      </c>
      <c r="H285" s="2">
        <f t="shared" si="9"/>
        <v>0.72999999951571226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2526.5200000002515</v>
      </c>
      <c r="D286" s="1">
        <f>'PR-RAS'!E290</f>
        <v>30724.669999999693</v>
      </c>
      <c r="E286" s="1">
        <v>0</v>
      </c>
      <c r="F286" s="1">
        <v>0</v>
      </c>
      <c r="G286" s="2">
        <f t="shared" si="8"/>
        <v>18233.120099999895</v>
      </c>
      <c r="H286" s="2">
        <f t="shared" si="9"/>
        <v>0.81000000005587935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10165.950000000001</v>
      </c>
      <c r="D289" s="1">
        <f>'PR-RAS'!E293</f>
        <v>0</v>
      </c>
      <c r="E289" s="1">
        <v>0</v>
      </c>
      <c r="F289" s="1">
        <v>0</v>
      </c>
      <c r="G289" s="2">
        <f t="shared" si="8"/>
        <v>2927.7936</v>
      </c>
      <c r="H289" s="2">
        <f t="shared" si="9"/>
        <v>4.9999999999272404E-2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15787.56</v>
      </c>
      <c r="D290" s="1">
        <f>'PR-RAS'!E294</f>
        <v>0</v>
      </c>
      <c r="E290" s="1">
        <v>0</v>
      </c>
      <c r="F290" s="1">
        <v>0</v>
      </c>
      <c r="G290" s="2">
        <f t="shared" si="8"/>
        <v>4562.60484</v>
      </c>
      <c r="H290" s="2">
        <f t="shared" si="9"/>
        <v>0.44000000000050932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15787.56</v>
      </c>
      <c r="D291" s="1">
        <f>'PR-RAS'!E295</f>
        <v>0</v>
      </c>
      <c r="E291" s="1">
        <v>0</v>
      </c>
      <c r="F291" s="1">
        <v>0</v>
      </c>
      <c r="G291" s="2">
        <f t="shared" si="8"/>
        <v>4578.3923999999997</v>
      </c>
      <c r="H291" s="2">
        <f t="shared" si="9"/>
        <v>0.44000000000050932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12187.11</v>
      </c>
      <c r="D345" s="1">
        <f>'PR-RAS'!E350</f>
        <v>4177.4799999999996</v>
      </c>
      <c r="E345" s="1">
        <v>0</v>
      </c>
      <c r="F345" s="1">
        <v>0</v>
      </c>
      <c r="G345" s="2">
        <f t="shared" si="8"/>
        <v>7066.4720799999996</v>
      </c>
      <c r="H345" s="2">
        <f t="shared" si="9"/>
        <v>0.59000000000014552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12187.11</v>
      </c>
      <c r="D358" s="1">
        <f>'PR-RAS'!E363</f>
        <v>4177.4799999999996</v>
      </c>
      <c r="E358" s="1">
        <v>0</v>
      </c>
      <c r="F358" s="1">
        <v>0</v>
      </c>
      <c r="G358" s="2">
        <f t="shared" si="8"/>
        <v>7333.5189899999996</v>
      </c>
      <c r="H358" s="2">
        <f t="shared" si="9"/>
        <v>0.59000000000014552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7318.49</v>
      </c>
      <c r="D364" s="1">
        <f>'PR-RAS'!E369</f>
        <v>4055.66</v>
      </c>
      <c r="E364" s="1">
        <v>0</v>
      </c>
      <c r="F364" s="1">
        <v>0</v>
      </c>
      <c r="G364" s="2">
        <f t="shared" si="8"/>
        <v>5601.0210299999999</v>
      </c>
      <c r="H364" s="2">
        <f t="shared" si="9"/>
        <v>0.82999999999992724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7318.49</v>
      </c>
      <c r="D365" s="1">
        <f>'PR-RAS'!E370</f>
        <v>2786.5</v>
      </c>
      <c r="E365" s="1">
        <v>0</v>
      </c>
      <c r="F365" s="1">
        <v>0</v>
      </c>
      <c r="G365" s="2">
        <f t="shared" si="8"/>
        <v>4692.5023599999995</v>
      </c>
      <c r="H365" s="2">
        <f t="shared" si="9"/>
        <v>0.98999999999978172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1269.1600000000001</v>
      </c>
      <c r="E367" s="1">
        <v>0</v>
      </c>
      <c r="F367" s="1">
        <v>0</v>
      </c>
      <c r="G367" s="2">
        <f t="shared" si="8"/>
        <v>929.02512000000002</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4868.62</v>
      </c>
      <c r="D378" s="1">
        <f>'PR-RAS'!E383</f>
        <v>121.82</v>
      </c>
      <c r="E378" s="1">
        <v>0</v>
      </c>
      <c r="F378" s="1">
        <v>0</v>
      </c>
      <c r="G378" s="2">
        <f t="shared" si="8"/>
        <v>1927.3220200000001</v>
      </c>
      <c r="H378" s="2">
        <f t="shared" si="9"/>
        <v>0.56000000000011596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4868.62</v>
      </c>
      <c r="D379" s="1">
        <f>'PR-RAS'!E384</f>
        <v>121.82</v>
      </c>
      <c r="E379" s="1">
        <v>0</v>
      </c>
      <c r="F379" s="1">
        <v>0</v>
      </c>
      <c r="G379" s="2">
        <f t="shared" si="8"/>
        <v>1932.4342800000002</v>
      </c>
      <c r="H379" s="2">
        <f t="shared" si="9"/>
        <v>0.56000000000011596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12187.11</v>
      </c>
      <c r="D403" s="1">
        <f>'PR-RAS'!E408</f>
        <v>4177.4799999999996</v>
      </c>
      <c r="E403" s="1">
        <v>0</v>
      </c>
      <c r="F403" s="1">
        <v>0</v>
      </c>
      <c r="G403" s="2">
        <f t="shared" si="8"/>
        <v>8257.9121400000004</v>
      </c>
      <c r="H403" s="2">
        <f t="shared" si="9"/>
        <v>0.59000000000014552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1668799.77</v>
      </c>
      <c r="D407" s="1">
        <f>'PR-RAS'!E412</f>
        <v>1745820.19</v>
      </c>
      <c r="E407" s="1">
        <v>0</v>
      </c>
      <c r="F407" s="1">
        <v>0</v>
      </c>
      <c r="G407" s="2">
        <f t="shared" si="8"/>
        <v>2095138.7009000003</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1678460.3599999999</v>
      </c>
      <c r="D408" s="1">
        <f>'PR-RAS'!E413</f>
        <v>1719273.0000000002</v>
      </c>
      <c r="E408" s="1">
        <v>0</v>
      </c>
      <c r="F408" s="1">
        <v>0</v>
      </c>
      <c r="G408" s="2">
        <f t="shared" si="8"/>
        <v>2082621.58852</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26547.189999999711</v>
      </c>
      <c r="E409" s="1">
        <v>0</v>
      </c>
      <c r="F409" s="1">
        <v>0</v>
      </c>
      <c r="G409" s="2">
        <f t="shared" si="8"/>
        <v>21662.507039999764</v>
      </c>
      <c r="H409" s="2">
        <f t="shared" si="9"/>
        <v>0.18999999971129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9660.589999999851</v>
      </c>
      <c r="D410" s="1">
        <f>'PR-RAS'!E415</f>
        <v>0</v>
      </c>
      <c r="E410" s="1">
        <v>0</v>
      </c>
      <c r="F410" s="1">
        <v>0</v>
      </c>
      <c r="G410" s="2">
        <f t="shared" si="8"/>
        <v>3951.181309999939</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10165.950000000001</v>
      </c>
      <c r="D412" s="1">
        <f>'PR-RAS'!E417</f>
        <v>0</v>
      </c>
      <c r="E412" s="1">
        <v>0</v>
      </c>
      <c r="F412" s="1">
        <v>0</v>
      </c>
      <c r="G412" s="2">
        <f t="shared" si="8"/>
        <v>4178.2054500000004</v>
      </c>
      <c r="H412" s="2">
        <f t="shared" si="9"/>
        <v>4.9999999999272404E-2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15787.56</v>
      </c>
      <c r="D413" s="1">
        <f>'PR-RAS'!E418</f>
        <v>0</v>
      </c>
      <c r="E413" s="1">
        <v>0</v>
      </c>
      <c r="F413" s="1">
        <v>0</v>
      </c>
      <c r="G413" s="2">
        <f t="shared" si="8"/>
        <v>6504.4747199999993</v>
      </c>
      <c r="H413" s="2">
        <f t="shared" si="9"/>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1668799.77</v>
      </c>
      <c r="D633" s="1">
        <f>'PR-RAS'!E639</f>
        <v>1745820.19</v>
      </c>
      <c r="E633" s="1">
        <v>0</v>
      </c>
      <c r="F633" s="1">
        <v>0</v>
      </c>
      <c r="G633" s="2">
        <f t="shared" si="10"/>
        <v>3261398.1748000002</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1678460.3599999999</v>
      </c>
      <c r="D634" s="1">
        <f>'PR-RAS'!E640</f>
        <v>1719273.0000000002</v>
      </c>
      <c r="E634" s="1">
        <v>0</v>
      </c>
      <c r="F634" s="1">
        <v>0</v>
      </c>
      <c r="G634" s="2">
        <f t="shared" si="10"/>
        <v>3239065.0258800001</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26547.189999999711</v>
      </c>
      <c r="E635" s="1">
        <v>0</v>
      </c>
      <c r="F635" s="1">
        <v>0</v>
      </c>
      <c r="G635" s="2">
        <f t="shared" si="10"/>
        <v>33661.836919999638</v>
      </c>
      <c r="H635" s="2">
        <f t="shared" si="11"/>
        <v>0.18999999971129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9660.589999999851</v>
      </c>
      <c r="D636" s="1">
        <f>'PR-RAS'!E642</f>
        <v>0</v>
      </c>
      <c r="E636" s="1">
        <v>0</v>
      </c>
      <c r="F636" s="1">
        <v>0</v>
      </c>
      <c r="G636" s="2">
        <f t="shared" si="10"/>
        <v>6134.4746499999055</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10165.950000000001</v>
      </c>
      <c r="D638" s="1">
        <f>'PR-RAS'!E644</f>
        <v>0</v>
      </c>
      <c r="E638" s="1">
        <v>0</v>
      </c>
      <c r="F638" s="1">
        <v>0</v>
      </c>
      <c r="G638" s="2">
        <f t="shared" si="10"/>
        <v>6475.7101500000008</v>
      </c>
      <c r="H638" s="2">
        <f t="shared" si="11"/>
        <v>4.9999999999272404E-2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26547.189999999711</v>
      </c>
      <c r="E639" s="1">
        <v>0</v>
      </c>
      <c r="F639" s="1">
        <v>0</v>
      </c>
      <c r="G639" s="2">
        <f t="shared" si="10"/>
        <v>33874.214439999632</v>
      </c>
      <c r="H639" s="2">
        <f t="shared" si="11"/>
        <v>0.18999999971129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19826.539999999852</v>
      </c>
      <c r="D640" s="1">
        <f>'PR-RAS'!E646</f>
        <v>0</v>
      </c>
      <c r="E640" s="1">
        <v>0</v>
      </c>
      <c r="F640" s="1">
        <v>0</v>
      </c>
      <c r="G640" s="2">
        <f t="shared" si="10"/>
        <v>12669.159059999905</v>
      </c>
      <c r="H640" s="2">
        <f t="shared" si="11"/>
        <v>0.46000000014828402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6979.96</v>
      </c>
      <c r="D641" s="1">
        <f>'PR-RAS'!E647</f>
        <v>6979.96</v>
      </c>
      <c r="E641" s="1">
        <v>0</v>
      </c>
      <c r="F641" s="1">
        <v>0</v>
      </c>
      <c r="G641" s="2">
        <f t="shared" si="10"/>
        <v>13401.523200000001</v>
      </c>
      <c r="H641" s="2">
        <f t="shared" si="11"/>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109593.60000000001</v>
      </c>
      <c r="D642" s="1">
        <f>'PR-RAS'!E649</f>
        <v>103877.35</v>
      </c>
      <c r="E642" s="1">
        <v>0</v>
      </c>
      <c r="F642" s="1">
        <v>0</v>
      </c>
      <c r="G642" s="2">
        <f t="shared" si="10"/>
        <v>203420.26030000002</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261159.67999999999</v>
      </c>
      <c r="D643" s="1">
        <f>'PR-RAS'!E650</f>
        <v>240632.3</v>
      </c>
      <c r="E643" s="1">
        <v>0</v>
      </c>
      <c r="F643" s="1">
        <v>0</v>
      </c>
      <c r="G643" s="2">
        <f t="shared" si="10"/>
        <v>476636.38776000001</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266875.92</v>
      </c>
      <c r="D644" s="1">
        <f>'PR-RAS'!E651</f>
        <v>181736.23</v>
      </c>
      <c r="E644" s="1">
        <v>0</v>
      </c>
      <c r="F644" s="1">
        <v>0</v>
      </c>
      <c r="G644" s="2">
        <f t="shared" si="10"/>
        <v>405314.00834</v>
      </c>
      <c r="H644" s="2">
        <f t="shared" si="11"/>
        <v>0.31000000002677552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103877.36000000004</v>
      </c>
      <c r="D645" s="1">
        <f>'PR-RAS'!E652</f>
        <v>162773.42000000001</v>
      </c>
      <c r="E645" s="1">
        <v>0</v>
      </c>
      <c r="F645" s="1">
        <v>0</v>
      </c>
      <c r="G645" s="2">
        <f t="shared" si="10"/>
        <v>276549.18480000005</v>
      </c>
      <c r="H645" s="2">
        <f t="shared" si="11"/>
        <v>0.78000000005704351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49</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45</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1990.84</v>
      </c>
      <c r="D655" s="1">
        <f>'PR-RAS'!E662</f>
        <v>0</v>
      </c>
      <c r="E655" s="1">
        <v>0</v>
      </c>
      <c r="F655" s="1">
        <v>0</v>
      </c>
      <c r="G655" s="2">
        <f t="shared" si="10"/>
        <v>1302.00936</v>
      </c>
      <c r="H655" s="2">
        <f t="shared" si="11"/>
        <v>0.16000000000008185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663.61</v>
      </c>
      <c r="D656" s="1">
        <f>'PR-RAS'!E663</f>
        <v>0</v>
      </c>
      <c r="E656" s="1">
        <v>0</v>
      </c>
      <c r="F656" s="1">
        <v>0</v>
      </c>
      <c r="G656" s="2">
        <f t="shared" si="10"/>
        <v>434.66455000000002</v>
      </c>
      <c r="H656" s="2">
        <f t="shared" si="11"/>
        <v>0.38999999999998636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132.72</v>
      </c>
      <c r="D657" s="1">
        <f>'PR-RAS'!E664</f>
        <v>0</v>
      </c>
      <c r="E657" s="1">
        <v>0</v>
      </c>
      <c r="F657" s="1">
        <v>0</v>
      </c>
      <c r="G657" s="2">
        <f t="shared" si="10"/>
        <v>87.064320000000009</v>
      </c>
      <c r="H657" s="2">
        <f t="shared" si="11"/>
        <v>0.28000000000000114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19908.419999999998</v>
      </c>
      <c r="E671" s="1">
        <v>0</v>
      </c>
      <c r="F671" s="1">
        <v>0</v>
      </c>
      <c r="G671" s="2">
        <f t="shared" si="10"/>
        <v>26677.282800000001</v>
      </c>
      <c r="H671" s="2">
        <f t="shared" si="11"/>
        <v>0.41999999999825377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397.2</v>
      </c>
      <c r="E689" s="1">
        <v>0</v>
      </c>
      <c r="F689" s="1">
        <v>0</v>
      </c>
      <c r="G689" s="2">
        <f t="shared" si="10"/>
        <v>546.54719999999998</v>
      </c>
      <c r="H689" s="2">
        <f t="shared" si="11"/>
        <v>0.19999999999998863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36677.35</v>
      </c>
      <c r="D703" s="1">
        <f>'PR-RAS'!E710</f>
        <v>36565.94</v>
      </c>
      <c r="E703" s="1">
        <v>0</v>
      </c>
      <c r="F703" s="1">
        <v>0</v>
      </c>
      <c r="G703" s="2">
        <f t="shared" si="10"/>
        <v>77086.079460000008</v>
      </c>
      <c r="H703" s="2">
        <f t="shared" si="11"/>
        <v>0.4099999999962165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468.41</v>
      </c>
      <c r="E710" s="1">
        <v>0</v>
      </c>
      <c r="F710" s="1">
        <v>0</v>
      </c>
      <c r="G710" s="2">
        <f t="shared" si="10"/>
        <v>664.20537999999999</v>
      </c>
      <c r="H710" s="2">
        <f t="shared" si="11"/>
        <v>0.41000000000002501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17505.28</v>
      </c>
      <c r="D711" s="1">
        <f>'PR-RAS'!E718</f>
        <v>17230.11</v>
      </c>
      <c r="E711" s="1">
        <v>0</v>
      </c>
      <c r="F711" s="1">
        <v>0</v>
      </c>
      <c r="G711" s="2">
        <f t="shared" si="10"/>
        <v>36895.504999999997</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2070.48</v>
      </c>
      <c r="D713" s="1">
        <f>'PR-RAS'!E720</f>
        <v>2388.9</v>
      </c>
      <c r="E713" s="1">
        <v>0</v>
      </c>
      <c r="F713" s="1">
        <v>0</v>
      </c>
      <c r="G713" s="2">
        <f t="shared" si="10"/>
        <v>4875.9753600000004</v>
      </c>
      <c r="H713" s="2">
        <f t="shared" si="11"/>
        <v>0.57999999999992724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6022.92</v>
      </c>
      <c r="D714" s="1">
        <f>'PR-RAS'!E721</f>
        <v>3708.53</v>
      </c>
      <c r="E714" s="1">
        <v>0</v>
      </c>
      <c r="F714" s="1">
        <v>0</v>
      </c>
      <c r="G714" s="2">
        <f t="shared" si="10"/>
        <v>9582.7057399999994</v>
      </c>
      <c r="H714" s="2">
        <f t="shared" si="11"/>
        <v>0.54999999999972715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16969.400000000001</v>
      </c>
      <c r="D715" s="1">
        <f>'PR-RAS'!E722</f>
        <v>23402.85</v>
      </c>
      <c r="E715" s="1">
        <v>0</v>
      </c>
      <c r="F715" s="1">
        <v>0</v>
      </c>
      <c r="G715" s="2">
        <f t="shared" si="10"/>
        <v>45535.421399999999</v>
      </c>
      <c r="H715" s="2">
        <f t="shared" si="11"/>
        <v>0.55000000000291038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1777.56</v>
      </c>
      <c r="D716" s="1">
        <f>'PR-RAS'!E723</f>
        <v>47.2</v>
      </c>
      <c r="E716" s="1">
        <v>0</v>
      </c>
      <c r="F716" s="1">
        <v>0</v>
      </c>
      <c r="G716" s="2">
        <f t="shared" si="10"/>
        <v>1338.4513999999999</v>
      </c>
      <c r="H716" s="2">
        <f t="shared" si="11"/>
        <v>0.64000000000005741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589.41</v>
      </c>
      <c r="E719" s="1">
        <v>0</v>
      </c>
      <c r="F719" s="1">
        <v>0</v>
      </c>
      <c r="G719" s="2">
        <f t="shared" si="10"/>
        <v>846.39275999999995</v>
      </c>
      <c r="H719" s="2">
        <f t="shared" si="11"/>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13.27</v>
      </c>
      <c r="D804" s="1">
        <f>'PR-RAS'!E811</f>
        <v>0</v>
      </c>
      <c r="E804" s="1">
        <v>0</v>
      </c>
      <c r="F804" s="1">
        <v>0</v>
      </c>
      <c r="G804" s="2">
        <f t="shared" si="10"/>
        <v>10.655810000000001</v>
      </c>
      <c r="H804" s="2">
        <f t="shared" si="11"/>
        <v>0.26999999999999957</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209887.99000000002</v>
      </c>
      <c r="D984" s="6">
        <f>BILANCA!E6</f>
        <v>301070.51</v>
      </c>
      <c r="E984" s="6">
        <v>0</v>
      </c>
      <c r="F984" s="6">
        <v>0</v>
      </c>
      <c r="G984" s="7">
        <f t="shared" ref="G984:G1241" si="22">B984/1000*C984+B984/500*D984</f>
        <v>812.02901000000008</v>
      </c>
      <c r="H984" s="7">
        <f t="shared" si="19"/>
        <v>0.49999999997089617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79333.250000000015</v>
      </c>
      <c r="D985" s="1">
        <f>BILANCA!E7</f>
        <v>104519.56</v>
      </c>
      <c r="E985" s="1">
        <v>0</v>
      </c>
      <c r="F985" s="1">
        <v>0</v>
      </c>
      <c r="G985" s="2">
        <f t="shared" si="22"/>
        <v>576.74474000000009</v>
      </c>
      <c r="H985" s="2">
        <f t="shared" si="19"/>
        <v>0.69000000001688022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39504.160000000018</v>
      </c>
      <c r="D986" s="1">
        <f>BILANCA!E8</f>
        <v>64568.650000000009</v>
      </c>
      <c r="E986" s="1">
        <v>0</v>
      </c>
      <c r="F986" s="1">
        <v>0</v>
      </c>
      <c r="G986" s="2">
        <f t="shared" si="22"/>
        <v>505.9243800000001</v>
      </c>
      <c r="H986" s="2">
        <f t="shared" si="19"/>
        <v>0.51000000000931323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135038.64000000001</v>
      </c>
      <c r="D988" s="1">
        <f>BILANCA!E10</f>
        <v>160103.13</v>
      </c>
      <c r="E988" s="1">
        <v>0</v>
      </c>
      <c r="F988" s="1">
        <v>0</v>
      </c>
      <c r="G988" s="2">
        <f t="shared" si="22"/>
        <v>2276.2245000000003</v>
      </c>
      <c r="H988" s="2">
        <f t="shared" si="19"/>
        <v>0.48999999999068677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95534.48</v>
      </c>
      <c r="D989" s="1">
        <f>BILANCA!E11</f>
        <v>95534.48</v>
      </c>
      <c r="E989" s="1">
        <v>0</v>
      </c>
      <c r="F989" s="1">
        <v>0</v>
      </c>
      <c r="G989" s="2">
        <f t="shared" si="22"/>
        <v>1719.6206399999999</v>
      </c>
      <c r="H989" s="2">
        <f t="shared" si="19"/>
        <v>0.95999999999185093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39829.089999999997</v>
      </c>
      <c r="D990" s="1">
        <f>BILANCA!E12</f>
        <v>39950.909999999996</v>
      </c>
      <c r="E990" s="1">
        <v>0</v>
      </c>
      <c r="F990" s="1">
        <v>0</v>
      </c>
      <c r="G990" s="2">
        <f t="shared" si="22"/>
        <v>838.11636999999996</v>
      </c>
      <c r="H990" s="2">
        <f t="shared" si="19"/>
        <v>0.18000000000029104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22813.279999999999</v>
      </c>
      <c r="D997" s="1">
        <f>BILANCA!E19</f>
        <v>22813.279999999999</v>
      </c>
      <c r="E997" s="1">
        <v>0</v>
      </c>
      <c r="F997" s="1">
        <v>0</v>
      </c>
      <c r="G997" s="2">
        <f t="shared" si="22"/>
        <v>958.15776000000005</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148271.42000000001</v>
      </c>
      <c r="D998" s="1">
        <f>BILANCA!E20</f>
        <v>151057.92000000001</v>
      </c>
      <c r="E998" s="1">
        <v>0</v>
      </c>
      <c r="F998" s="1">
        <v>0</v>
      </c>
      <c r="G998" s="2">
        <f t="shared" si="22"/>
        <v>6755.8089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5180.8500000000004</v>
      </c>
      <c r="D999" s="1">
        <f>BILANCA!E21</f>
        <v>5180.8500000000004</v>
      </c>
      <c r="E999" s="1">
        <v>0</v>
      </c>
      <c r="F999" s="1">
        <v>0</v>
      </c>
      <c r="G999" s="2">
        <f t="shared" si="22"/>
        <v>248.68080000000003</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15527.99</v>
      </c>
      <c r="D1000" s="1">
        <f>BILANCA!E22</f>
        <v>15527.99</v>
      </c>
      <c r="E1000" s="1">
        <v>0</v>
      </c>
      <c r="F1000" s="1">
        <v>0</v>
      </c>
      <c r="G1000" s="2">
        <f t="shared" si="22"/>
        <v>791.92749000000003</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146166.98000000001</v>
      </c>
      <c r="D1006" s="1">
        <f>BILANCA!E28</f>
        <v>148953.48000000001</v>
      </c>
      <c r="E1006" s="1">
        <v>0</v>
      </c>
      <c r="F1006" s="1">
        <v>0</v>
      </c>
      <c r="G1006" s="2">
        <f t="shared" si="22"/>
        <v>10213.70062</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16404.559999999998</v>
      </c>
      <c r="D1013" s="1">
        <f>BILANCA!E35</f>
        <v>16526.379999999997</v>
      </c>
      <c r="E1013" s="1">
        <v>0</v>
      </c>
      <c r="F1013" s="1">
        <v>0</v>
      </c>
      <c r="G1013" s="2">
        <f t="shared" si="22"/>
        <v>1483.7195999999997</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4868.62</v>
      </c>
      <c r="D1014" s="1">
        <f>BILANCA!E36</f>
        <v>4990.4399999999996</v>
      </c>
      <c r="E1014" s="1">
        <v>0</v>
      </c>
      <c r="F1014" s="1">
        <v>0</v>
      </c>
      <c r="G1014" s="2">
        <f t="shared" si="22"/>
        <v>460.33449999999993</v>
      </c>
      <c r="H1014" s="2">
        <f t="shared" si="19"/>
        <v>0.81999999999970896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12257.48</v>
      </c>
      <c r="D1017" s="1">
        <f>BILANCA!E39</f>
        <v>12257.48</v>
      </c>
      <c r="E1017" s="1">
        <v>0</v>
      </c>
      <c r="F1017" s="1">
        <v>0</v>
      </c>
      <c r="G1017" s="2">
        <f t="shared" si="22"/>
        <v>1250.26296</v>
      </c>
      <c r="H1017" s="2">
        <f t="shared" si="19"/>
        <v>0.95999999999912689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721.54</v>
      </c>
      <c r="D1018" s="1">
        <f>BILANCA!E40</f>
        <v>721.54</v>
      </c>
      <c r="E1018" s="1">
        <v>0</v>
      </c>
      <c r="F1018" s="1">
        <v>0</v>
      </c>
      <c r="G1018" s="2">
        <f t="shared" si="22"/>
        <v>75.761700000000005</v>
      </c>
      <c r="H1018" s="2">
        <f t="shared" si="19"/>
        <v>0.92000000000007276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611.25000000000091</v>
      </c>
      <c r="D1023" s="1">
        <f>BILANCA!E45</f>
        <v>611.25000000000091</v>
      </c>
      <c r="E1023" s="1">
        <v>0</v>
      </c>
      <c r="F1023" s="1">
        <v>0</v>
      </c>
      <c r="G1023" s="2">
        <f t="shared" si="22"/>
        <v>73.350000000000108</v>
      </c>
      <c r="H1023" s="2">
        <f t="shared" si="19"/>
        <v>0.50000000000181899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8238.61</v>
      </c>
      <c r="D1025" s="1">
        <f>BILANCA!E47</f>
        <v>8238.61</v>
      </c>
      <c r="E1025" s="1">
        <v>0</v>
      </c>
      <c r="F1025" s="1">
        <v>0</v>
      </c>
      <c r="G1025" s="2">
        <f t="shared" si="22"/>
        <v>1038.0648600000002</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7627.36</v>
      </c>
      <c r="D1028" s="1">
        <f>BILANCA!E50</f>
        <v>7627.36</v>
      </c>
      <c r="E1028" s="1">
        <v>0</v>
      </c>
      <c r="F1028" s="1">
        <v>0</v>
      </c>
      <c r="G1028" s="2">
        <f t="shared" si="22"/>
        <v>1029.6935999999998</v>
      </c>
      <c r="H1028" s="2">
        <f t="shared" si="19"/>
        <v>0.71999999999934516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69241.14</v>
      </c>
      <c r="D1032" s="1">
        <f>BILANCA!E54</f>
        <v>69718.710000000006</v>
      </c>
      <c r="E1032" s="1">
        <v>0</v>
      </c>
      <c r="F1032" s="1">
        <v>0</v>
      </c>
      <c r="G1032" s="2">
        <f t="shared" si="22"/>
        <v>10225.249440000001</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69241.14</v>
      </c>
      <c r="D1033" s="1">
        <f>BILANCA!E55</f>
        <v>69718.710000000006</v>
      </c>
      <c r="E1033" s="1">
        <v>0</v>
      </c>
      <c r="F1033" s="1">
        <v>0</v>
      </c>
      <c r="G1033" s="2">
        <f t="shared" si="22"/>
        <v>10433.928000000002</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130554.74</v>
      </c>
      <c r="D1046" s="1">
        <f>BILANCA!E68</f>
        <v>196550.95</v>
      </c>
      <c r="E1046" s="1">
        <v>0</v>
      </c>
      <c r="F1046" s="1">
        <v>0</v>
      </c>
      <c r="G1046" s="2">
        <f t="shared" si="22"/>
        <v>32990.368320000001</v>
      </c>
      <c r="H1046" s="2">
        <f t="shared" si="19"/>
        <v>0.30999999998311978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103877.36</v>
      </c>
      <c r="D1047" s="1">
        <f>BILANCA!E69</f>
        <v>162773.42000000001</v>
      </c>
      <c r="E1047" s="1">
        <v>0</v>
      </c>
      <c r="F1047" s="1">
        <v>0</v>
      </c>
      <c r="G1047" s="2">
        <f t="shared" si="22"/>
        <v>27483.148800000003</v>
      </c>
      <c r="H1047" s="2">
        <f t="shared" si="19"/>
        <v>0.78000000001338776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103877.36</v>
      </c>
      <c r="D1048" s="1">
        <f>BILANCA!E70</f>
        <v>162773.42000000001</v>
      </c>
      <c r="E1048" s="1">
        <v>0</v>
      </c>
      <c r="F1048" s="1">
        <v>0</v>
      </c>
      <c r="G1048" s="2">
        <f t="shared" si="22"/>
        <v>27912.573</v>
      </c>
      <c r="H1048" s="2">
        <f t="shared" si="19"/>
        <v>0.78000000001338776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103877.36</v>
      </c>
      <c r="D1050" s="1">
        <f>BILANCA!E72</f>
        <v>162773.42000000001</v>
      </c>
      <c r="E1050" s="1">
        <v>0</v>
      </c>
      <c r="F1050" s="1">
        <v>0</v>
      </c>
      <c r="G1050" s="2">
        <f t="shared" si="22"/>
        <v>28771.421400000003</v>
      </c>
      <c r="H1050" s="2">
        <f t="shared" si="19"/>
        <v>0.78000000001338776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3909.87</v>
      </c>
      <c r="D1056" s="1">
        <f>BILANCA!E78</f>
        <v>8258.11</v>
      </c>
      <c r="E1056" s="1">
        <v>0</v>
      </c>
      <c r="F1056" s="1">
        <v>0</v>
      </c>
      <c r="G1056" s="2">
        <f t="shared" si="22"/>
        <v>1491.10457</v>
      </c>
      <c r="H1056" s="2">
        <f t="shared" si="19"/>
        <v>0.24000000000069122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3909.87</v>
      </c>
      <c r="D1064" s="1">
        <f>BILANCA!E86</f>
        <v>8258.11</v>
      </c>
      <c r="E1064" s="1">
        <v>0</v>
      </c>
      <c r="F1064" s="1">
        <v>0</v>
      </c>
      <c r="G1064" s="2">
        <f t="shared" si="22"/>
        <v>1654.5132900000001</v>
      </c>
      <c r="H1064" s="2">
        <f t="shared" si="19"/>
        <v>0.24000000000069122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15787.550000000001</v>
      </c>
      <c r="D1124" s="1">
        <f>BILANCA!E146</f>
        <v>18539.46</v>
      </c>
      <c r="E1124" s="1">
        <v>0</v>
      </c>
      <c r="F1124" s="1">
        <v>0</v>
      </c>
      <c r="G1124" s="2">
        <f t="shared" si="22"/>
        <v>7454.1722699999991</v>
      </c>
      <c r="H1124" s="2">
        <f t="shared" si="23"/>
        <v>0.90999999999803549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15922.93</v>
      </c>
      <c r="D1138" s="1">
        <f>BILANCA!E160</f>
        <v>27677.35</v>
      </c>
      <c r="E1138" s="1">
        <v>0</v>
      </c>
      <c r="F1138" s="1">
        <v>0</v>
      </c>
      <c r="G1138" s="2">
        <f t="shared" si="22"/>
        <v>11048.032649999999</v>
      </c>
      <c r="H1138" s="2">
        <f t="shared" si="23"/>
        <v>0.41999999999825377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135.38</v>
      </c>
      <c r="D1141" s="1">
        <f>BILANCA!E163</f>
        <v>9137.89</v>
      </c>
      <c r="E1141" s="1">
        <v>0</v>
      </c>
      <c r="F1141" s="1">
        <v>0</v>
      </c>
      <c r="G1141" s="2">
        <f t="shared" si="22"/>
        <v>2908.9632799999999</v>
      </c>
      <c r="H1141" s="2">
        <f t="shared" si="23"/>
        <v>0.49000000000057753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6979.96</v>
      </c>
      <c r="D1148" s="1">
        <f>BILANCA!E170</f>
        <v>6979.96</v>
      </c>
      <c r="E1148" s="1">
        <v>0</v>
      </c>
      <c r="F1148" s="1">
        <v>0</v>
      </c>
      <c r="G1148" s="2">
        <f t="shared" si="22"/>
        <v>3455.0802000000003</v>
      </c>
      <c r="H1148" s="2">
        <f t="shared" si="23"/>
        <v>7.999999999992724E-2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6979.96</v>
      </c>
      <c r="D1149" s="1">
        <f>BILANCA!E171</f>
        <v>6979.96</v>
      </c>
      <c r="E1149" s="1">
        <v>0</v>
      </c>
      <c r="F1149" s="1">
        <v>0</v>
      </c>
      <c r="G1149" s="2">
        <f t="shared" si="22"/>
        <v>3476.0200800000002</v>
      </c>
      <c r="H1149" s="2">
        <f t="shared" si="23"/>
        <v>7.999999999992724E-2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209887.99000000002</v>
      </c>
      <c r="D1152" s="1">
        <f>BILANCA!E175</f>
        <v>301070.51</v>
      </c>
      <c r="E1152" s="1">
        <v>0</v>
      </c>
      <c r="F1152" s="1">
        <v>0</v>
      </c>
      <c r="G1152" s="2">
        <f t="shared" si="22"/>
        <v>137232.90269000002</v>
      </c>
      <c r="H1152" s="2">
        <f t="shared" si="23"/>
        <v>0.49999999997089617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134593.70000000001</v>
      </c>
      <c r="D1153" s="1">
        <f>BILANCA!E176</f>
        <v>148356.98000000001</v>
      </c>
      <c r="E1153" s="1">
        <v>0</v>
      </c>
      <c r="F1153" s="1">
        <v>0</v>
      </c>
      <c r="G1153" s="2">
        <f t="shared" si="22"/>
        <v>73322.302200000006</v>
      </c>
      <c r="H1153" s="2">
        <f t="shared" si="23"/>
        <v>0.31999999997788109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128090.28</v>
      </c>
      <c r="D1154" s="1">
        <f>BILANCA!E177</f>
        <v>141853.56</v>
      </c>
      <c r="E1154" s="1">
        <v>0</v>
      </c>
      <c r="F1154" s="1">
        <v>0</v>
      </c>
      <c r="G1154" s="2">
        <f t="shared" si="22"/>
        <v>70417.3554</v>
      </c>
      <c r="H1154" s="2">
        <f t="shared" si="23"/>
        <v>0.72000000000116415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118745.28</v>
      </c>
      <c r="D1155" s="1">
        <f>BILANCA!E178</f>
        <v>124394.99</v>
      </c>
      <c r="E1155" s="1">
        <v>0</v>
      </c>
      <c r="F1155" s="1">
        <v>0</v>
      </c>
      <c r="G1155" s="2">
        <f t="shared" si="22"/>
        <v>63216.064719999995</v>
      </c>
      <c r="H1155" s="2">
        <f t="shared" si="23"/>
        <v>0.28999999999359716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2368.8000000000002</v>
      </c>
      <c r="D1156" s="1">
        <f>BILANCA!E179</f>
        <v>3339.29</v>
      </c>
      <c r="E1156" s="1">
        <v>0</v>
      </c>
      <c r="F1156" s="1">
        <v>0</v>
      </c>
      <c r="G1156" s="2">
        <f t="shared" si="22"/>
        <v>1565.1967399999999</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6976.2</v>
      </c>
      <c r="D1165" s="1">
        <f>BILANCA!E188</f>
        <v>14119.28</v>
      </c>
      <c r="E1165" s="1">
        <v>0</v>
      </c>
      <c r="F1165" s="1">
        <v>0</v>
      </c>
      <c r="G1165" s="2">
        <f t="shared" si="22"/>
        <v>6409.0863200000003</v>
      </c>
      <c r="H1165" s="2">
        <f t="shared" si="23"/>
        <v>0.48000000000047294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6503.42</v>
      </c>
      <c r="D1211" s="1">
        <f>BILANCA!E234</f>
        <v>6503.42</v>
      </c>
      <c r="E1211" s="1">
        <v>0</v>
      </c>
      <c r="F1211" s="1">
        <v>0</v>
      </c>
      <c r="G1211" s="2">
        <f t="shared" si="22"/>
        <v>4448.3392800000001</v>
      </c>
      <c r="H1211" s="2">
        <f t="shared" si="23"/>
        <v>0.84000000000014552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6503.42</v>
      </c>
      <c r="D1213" s="1">
        <f>BILANCA!E236</f>
        <v>6503.42</v>
      </c>
      <c r="E1213" s="1">
        <v>0</v>
      </c>
      <c r="F1213" s="1">
        <v>0</v>
      </c>
      <c r="G1213" s="2">
        <f t="shared" si="22"/>
        <v>4487.3598000000002</v>
      </c>
      <c r="H1213" s="2">
        <f t="shared" si="23"/>
        <v>0.84000000000014552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75294.290000000008</v>
      </c>
      <c r="D1214" s="1">
        <f>BILANCA!E237</f>
        <v>152713.53</v>
      </c>
      <c r="E1214" s="1">
        <v>0</v>
      </c>
      <c r="F1214" s="1">
        <v>0</v>
      </c>
      <c r="G1214" s="2">
        <f t="shared" si="22"/>
        <v>87946.631850000005</v>
      </c>
      <c r="H1214" s="2">
        <f t="shared" si="23"/>
        <v>0.76000000000931323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79333.27</v>
      </c>
      <c r="D1215" s="1">
        <f>BILANCA!E238</f>
        <v>82241.59</v>
      </c>
      <c r="E1215" s="1">
        <v>0</v>
      </c>
      <c r="F1215" s="1">
        <v>0</v>
      </c>
      <c r="G1215" s="2">
        <f t="shared" si="22"/>
        <v>56565.416400000002</v>
      </c>
      <c r="H1215" s="2">
        <f t="shared" si="23"/>
        <v>0.680000000007567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79333.27</v>
      </c>
      <c r="D1216" s="1">
        <f>BILANCA!E239</f>
        <v>82241.59</v>
      </c>
      <c r="E1216" s="1">
        <v>0</v>
      </c>
      <c r="F1216" s="1">
        <v>0</v>
      </c>
      <c r="G1216" s="2">
        <f t="shared" si="22"/>
        <v>56809.23285</v>
      </c>
      <c r="H1216" s="2">
        <f t="shared" si="23"/>
        <v>0.680000000007567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79333.27</v>
      </c>
      <c r="D1217" s="1">
        <f>BILANCA!E240</f>
        <v>82241.59</v>
      </c>
      <c r="E1217" s="1">
        <v>0</v>
      </c>
      <c r="F1217" s="1">
        <v>0</v>
      </c>
      <c r="G1217" s="2">
        <f t="shared" si="22"/>
        <v>57053.049300000006</v>
      </c>
      <c r="H1217" s="2">
        <f t="shared" si="23"/>
        <v>0.680000000007567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-19826.54</v>
      </c>
      <c r="D1222" s="1">
        <f>BILANCA!E245</f>
        <v>26547.19</v>
      </c>
      <c r="E1222" s="1">
        <v>0</v>
      </c>
      <c r="F1222" s="1">
        <v>0</v>
      </c>
      <c r="G1222" s="2">
        <f t="shared" si="22"/>
        <v>7951.013759999998</v>
      </c>
      <c r="H1222" s="2">
        <f t="shared" si="23"/>
        <v>0.64999999999781721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26547.19</v>
      </c>
      <c r="E1223" s="1">
        <v>0</v>
      </c>
      <c r="F1223" s="1">
        <v>0</v>
      </c>
      <c r="G1223" s="2">
        <f t="shared" si="22"/>
        <v>12742.651199999998</v>
      </c>
      <c r="H1223" s="2">
        <f t="shared" si="23"/>
        <v>0.18999999999869033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26547.19</v>
      </c>
      <c r="E1224" s="1">
        <v>0</v>
      </c>
      <c r="F1224" s="1">
        <v>0</v>
      </c>
      <c r="G1224" s="2">
        <f t="shared" si="22"/>
        <v>12795.745579999999</v>
      </c>
      <c r="H1224" s="2">
        <f t="shared" si="23"/>
        <v>0.18999999999869033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19826.54</v>
      </c>
      <c r="D1227" s="1">
        <f>BILANCA!E250</f>
        <v>0</v>
      </c>
      <c r="E1227" s="1">
        <v>0</v>
      </c>
      <c r="F1227" s="1">
        <v>0</v>
      </c>
      <c r="G1227" s="2">
        <f t="shared" si="22"/>
        <v>4837.6757600000001</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19826.54</v>
      </c>
      <c r="D1228" s="1">
        <f>BILANCA!E251</f>
        <v>0</v>
      </c>
      <c r="E1228" s="1">
        <v>0</v>
      </c>
      <c r="F1228" s="1">
        <v>0</v>
      </c>
      <c r="G1228" s="2">
        <f t="shared" si="22"/>
        <v>4857.5023000000001</v>
      </c>
      <c r="H1228" s="2">
        <f t="shared" si="23"/>
        <v>0.45999999999912689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15787.56</v>
      </c>
      <c r="D1232" s="1">
        <f>BILANCA!E255</f>
        <v>43924.75</v>
      </c>
      <c r="E1232" s="1">
        <v>0</v>
      </c>
      <c r="F1232" s="1">
        <v>0</v>
      </c>
      <c r="G1232" s="2">
        <f t="shared" si="22"/>
        <v>25805.627939999998</v>
      </c>
      <c r="H1232" s="2">
        <f t="shared" si="23"/>
        <v>0.69000000000050932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135.38</v>
      </c>
      <c r="D1240" s="1">
        <f>BILANCA!E264</f>
        <v>0</v>
      </c>
      <c r="E1240" s="1">
        <v>0</v>
      </c>
      <c r="F1240" s="1">
        <v>0</v>
      </c>
      <c r="G1240" s="2">
        <f t="shared" si="22"/>
        <v>34.792659999999998</v>
      </c>
      <c r="H1240" s="2">
        <f t="shared" si="23"/>
        <v>0.37999999999999545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15787.55</v>
      </c>
      <c r="D1241" s="1">
        <f>BILANCA!E265</f>
        <v>27677.35</v>
      </c>
      <c r="E1241" s="1">
        <v>0</v>
      </c>
      <c r="F1241" s="1">
        <v>0</v>
      </c>
      <c r="G1241" s="2">
        <f t="shared" si="22"/>
        <v>18354.700499999999</v>
      </c>
      <c r="H1241" s="2">
        <f t="shared" si="23"/>
        <v>0.7999999999992724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3909.87</v>
      </c>
      <c r="D1244" s="1">
        <f>BILANCA!E268</f>
        <v>8258.11</v>
      </c>
      <c r="E1244" s="1">
        <v>0</v>
      </c>
      <c r="F1244" s="1">
        <v>0</v>
      </c>
      <c r="G1244" s="2">
        <f t="shared" si="24"/>
        <v>5331.2094900000002</v>
      </c>
      <c r="H1244" s="2">
        <f t="shared" si="23"/>
        <v>0.24000000000069122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128090.28</v>
      </c>
      <c r="D1264" s="1">
        <f>BILANCA!E288</f>
        <v>141853.56</v>
      </c>
      <c r="E1264" s="1">
        <v>0</v>
      </c>
      <c r="F1264" s="1">
        <v>0</v>
      </c>
      <c r="G1264" s="2">
        <f t="shared" si="24"/>
        <v>115715.06940000001</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1678460.36</v>
      </c>
      <c r="D1408" s="1">
        <f>'RAS-funkcijski'!E114</f>
        <v>1719273</v>
      </c>
      <c r="E1408" s="1">
        <v>0</v>
      </c>
      <c r="F1408" s="1">
        <v>0</v>
      </c>
      <c r="G1408" s="2">
        <f t="shared" si="24"/>
        <v>562870.69960000005</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1678460.36</v>
      </c>
      <c r="D1416" s="1">
        <f>'RAS-funkcijski'!E122</f>
        <v>1719273</v>
      </c>
      <c r="E1416" s="1">
        <v>0</v>
      </c>
      <c r="F1416" s="1">
        <v>0</v>
      </c>
      <c r="G1416" s="2">
        <f t="shared" si="24"/>
        <v>603806.75047999993</v>
      </c>
      <c r="H1416" s="2">
        <f t="shared" si="27"/>
        <v>0.36000000010244548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1678460.36</v>
      </c>
      <c r="D1418" s="1">
        <f>'RAS-funkcijski'!E124</f>
        <v>1719273</v>
      </c>
      <c r="E1418" s="1">
        <v>0</v>
      </c>
      <c r="F1418" s="1">
        <v>0</v>
      </c>
      <c r="G1418" s="2">
        <f t="shared" si="24"/>
        <v>614040.76319999993</v>
      </c>
      <c r="H1418" s="2">
        <f t="shared" si="27"/>
        <v>0.36000000010244548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1678460.36</v>
      </c>
      <c r="D1435" s="13">
        <f>'RAS-funkcijski'!E141</f>
        <v>1719273</v>
      </c>
      <c r="E1435" s="13">
        <v>0</v>
      </c>
      <c r="F1435" s="13">
        <v>0</v>
      </c>
      <c r="G1435" s="14">
        <f t="shared" si="24"/>
        <v>701029.87132000003</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324.98</v>
      </c>
      <c r="E1436" s="6">
        <v>0</v>
      </c>
      <c r="F1436" s="6">
        <v>0</v>
      </c>
      <c r="G1436" s="7">
        <f t="shared" si="24"/>
        <v>0.64996000000000009</v>
      </c>
      <c r="H1436" s="7">
        <f t="shared" si="27"/>
        <v>1.999999999998181E-2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324.98</v>
      </c>
      <c r="E1453" s="1">
        <v>0</v>
      </c>
      <c r="F1453" s="1">
        <v>0</v>
      </c>
      <c r="G1453" s="2">
        <f t="shared" si="24"/>
        <v>11.69928</v>
      </c>
      <c r="H1453" s="2">
        <f t="shared" si="27"/>
        <v>1.999999999998181E-2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324.98</v>
      </c>
      <c r="E1454" s="1">
        <v>0</v>
      </c>
      <c r="F1454" s="1">
        <v>0</v>
      </c>
      <c r="G1454" s="2">
        <f t="shared" si="24"/>
        <v>12.34924</v>
      </c>
      <c r="H1454" s="2">
        <f t="shared" si="27"/>
        <v>1.999999999998181E-2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324.98</v>
      </c>
      <c r="E1456" s="1">
        <v>0</v>
      </c>
      <c r="F1456" s="1">
        <v>0</v>
      </c>
      <c r="G1456" s="2">
        <f t="shared" si="24"/>
        <v>13.649160000000002</v>
      </c>
      <c r="H1456" s="2">
        <f t="shared" si="27"/>
        <v>1.999999999998181E-2</v>
      </c>
      <c r="I1456" s="10">
        <f t="shared" si="30"/>
        <v>0.27298319999975174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134593.71</v>
      </c>
      <c r="D1480" s="6"/>
      <c r="E1480" s="6">
        <v>0</v>
      </c>
      <c r="F1480" s="6">
        <v>0</v>
      </c>
      <c r="G1480" s="7">
        <f t="shared" ref="G1480:G1580" si="34">B1480/1000*C1480</f>
        <v>134.59370999999999</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1666464.47</v>
      </c>
      <c r="D1481" s="1">
        <v>0</v>
      </c>
      <c r="E1481" s="1">
        <v>0</v>
      </c>
      <c r="F1481" s="1">
        <v>0</v>
      </c>
      <c r="G1481" s="2">
        <f t="shared" si="34"/>
        <v>3332.9289400000002</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1666464.47</v>
      </c>
      <c r="D1483" s="1">
        <v>0</v>
      </c>
      <c r="E1483" s="1">
        <v>0</v>
      </c>
      <c r="F1483" s="1">
        <v>0</v>
      </c>
      <c r="G1483" s="2">
        <f t="shared" si="34"/>
        <v>6665.8578800000005</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1509022.01</v>
      </c>
      <c r="D1485" s="1">
        <v>0</v>
      </c>
      <c r="E1485" s="1">
        <v>0</v>
      </c>
      <c r="F1485" s="1">
        <v>0</v>
      </c>
      <c r="G1485" s="2">
        <f t="shared" si="34"/>
        <v>9054.1320599999999</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153015.29999999999</v>
      </c>
      <c r="D1486" s="1">
        <v>0</v>
      </c>
      <c r="E1486" s="1">
        <v>0</v>
      </c>
      <c r="F1486" s="1">
        <v>0</v>
      </c>
      <c r="G1486" s="2">
        <f t="shared" si="34"/>
        <v>1071.1070999999999</v>
      </c>
      <c r="H1486" s="2">
        <f t="shared" si="35"/>
        <v>0.29999999998835847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4427.16</v>
      </c>
      <c r="D1491" s="1">
        <v>0</v>
      </c>
      <c r="E1491" s="1">
        <v>0</v>
      </c>
      <c r="F1491" s="1">
        <v>0</v>
      </c>
      <c r="G1491" s="2">
        <f t="shared" si="34"/>
        <v>53.125920000000001</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1659204.62</v>
      </c>
      <c r="D1499" s="1">
        <v>0</v>
      </c>
      <c r="E1499" s="1">
        <v>0</v>
      </c>
      <c r="F1499" s="1">
        <v>0</v>
      </c>
      <c r="G1499" s="2">
        <f t="shared" si="34"/>
        <v>33184.092400000001</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1659204.62</v>
      </c>
      <c r="D1501" s="1">
        <v>0</v>
      </c>
      <c r="E1501" s="1">
        <v>0</v>
      </c>
      <c r="F1501" s="1">
        <v>0</v>
      </c>
      <c r="G1501" s="2">
        <f t="shared" si="34"/>
        <v>36502.501640000002</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1503372.3</v>
      </c>
      <c r="D1502" s="1">
        <v>0</v>
      </c>
      <c r="E1502" s="1">
        <v>0</v>
      </c>
      <c r="F1502" s="1">
        <v>0</v>
      </c>
      <c r="G1502" s="2">
        <f t="shared" si="34"/>
        <v>34577.562899999997</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152044.82</v>
      </c>
      <c r="D1503" s="1">
        <v>0</v>
      </c>
      <c r="E1503" s="1">
        <v>0</v>
      </c>
      <c r="F1503" s="1">
        <v>0</v>
      </c>
      <c r="G1503" s="2">
        <f t="shared" si="34"/>
        <v>3649.0756800000004</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3787.5</v>
      </c>
      <c r="D1508" s="1">
        <v>0</v>
      </c>
      <c r="E1508" s="1">
        <v>0</v>
      </c>
      <c r="F1508" s="1">
        <v>0</v>
      </c>
      <c r="G1508" s="2">
        <f t="shared" si="34"/>
        <v>109.83750000000001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141853.55999999982</v>
      </c>
      <c r="D1517" s="1">
        <v>0</v>
      </c>
      <c r="E1517" s="1">
        <v>0</v>
      </c>
      <c r="F1517" s="1">
        <v>0</v>
      </c>
      <c r="G1517" s="2">
        <f t="shared" si="34"/>
        <v>5390.4352799999933</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141853.56</v>
      </c>
      <c r="D1576" s="1">
        <v>0</v>
      </c>
      <c r="E1576" s="1">
        <v>0</v>
      </c>
      <c r="F1576" s="1">
        <v>0</v>
      </c>
      <c r="G1576" s="2">
        <f t="shared" si="34"/>
        <v>13759.795320000001</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141853.56</v>
      </c>
      <c r="D1577" s="1">
        <v>0</v>
      </c>
      <c r="E1577" s="1">
        <v>0</v>
      </c>
      <c r="F1577" s="1">
        <v>0</v>
      </c>
      <c r="G1577" s="2">
        <f t="shared" si="34"/>
        <v>13901.648880000001</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23368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1668799.77</v>
      </c>
      <c r="I16" s="170">
        <f>'PR-RAS'!E6</f>
        <v>1745820.19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1666273.2499999998</v>
      </c>
      <c r="I17" s="170">
        <f>'PR-RAS'!E151</f>
        <v>1715095.5200000003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26547.189999999711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19826.539999999852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79333.250000000015</v>
      </c>
      <c r="I20" s="173">
        <f>BILANCA!E7</f>
        <v>104519.56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130554.74</v>
      </c>
      <c r="I21" s="175">
        <f>BILANCA!E68</f>
        <v>196550.95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134593.70000000001</v>
      </c>
      <c r="I22" s="175">
        <f>BILANCA!E176</f>
        <v>148356.98000000001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75294.290000000008</v>
      </c>
      <c r="I23" s="177">
        <f>BILANCA!E237</f>
        <v>152713.53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1678460.36</v>
      </c>
      <c r="I27" s="175">
        <f>'RAS-funkcijski'!E114</f>
        <v>1719273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1678460.36</v>
      </c>
      <c r="I28" s="179">
        <f>'RAS-funkcijski'!E141</f>
        <v>1719273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324.98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324.98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134593.71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141853.55999999982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141853.56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D646" sqre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1668799.77</v>
      </c>
      <c r="E6" s="51">
        <f>E7+E44+E50+E82+E106+E124+E133+E139</f>
        <v>1745820.19</v>
      </c>
      <c r="F6" s="52">
        <f t="shared" ref="F6:F131" si="0">IF(D6&lt;&gt;0,IF(E6/D6&gt;=100,"&gt;&gt;100",E6/D6*100),"-")</f>
        <v>104.61531822958005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71315.86</v>
      </c>
      <c r="E50" s="51">
        <f>E51+E54+E59+E62+E65+E68+E71+E74+E77</f>
        <v>103355.19</v>
      </c>
      <c r="F50" s="52">
        <f t="shared" si="0"/>
        <v>144.92595335735979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2787.17</v>
      </c>
      <c r="E59" s="51">
        <f t="shared" si="12"/>
        <v>0</v>
      </c>
      <c r="F59" s="52">
        <f t="shared" si="0"/>
        <v>0</v>
      </c>
    </row>
    <row r="60" spans="1:6" ht="24" x14ac:dyDescent="0.2">
      <c r="A60" s="53">
        <v>6331</v>
      </c>
      <c r="B60" s="86" t="s">
        <v>166</v>
      </c>
      <c r="C60" s="50" t="s">
        <v>167</v>
      </c>
      <c r="D60" s="242">
        <v>2787.17</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19908.419999999998</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v>19908.419999999998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397.2</v>
      </c>
      <c r="F74" s="52" t="str">
        <f t="shared" si="0"/>
        <v>-</v>
      </c>
    </row>
    <row r="75" spans="1:6" ht="12.75" customHeight="1" x14ac:dyDescent="0.2">
      <c r="A75" s="53" t="s">
        <v>196</v>
      </c>
      <c r="B75" s="85" t="s">
        <v>197</v>
      </c>
      <c r="C75" s="50" t="s">
        <v>196</v>
      </c>
      <c r="D75" s="242">
        <v>0</v>
      </c>
      <c r="E75" s="242">
        <v>397.2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68528.69</v>
      </c>
      <c r="E77" s="51">
        <f t="shared" si="18"/>
        <v>83049.570000000007</v>
      </c>
      <c r="F77" s="52">
        <f t="shared" si="0"/>
        <v>121.18949012450115</v>
      </c>
    </row>
    <row r="78" spans="1:6" ht="12.75" customHeight="1" x14ac:dyDescent="0.2">
      <c r="A78" s="53">
        <v>6391</v>
      </c>
      <c r="B78" s="85" t="s">
        <v>202</v>
      </c>
      <c r="C78" s="50" t="s">
        <v>203</v>
      </c>
      <c r="D78" s="242">
        <v>32090.38</v>
      </c>
      <c r="E78" s="242">
        <v>58730.73</v>
      </c>
      <c r="F78" s="52">
        <f t="shared" si="0"/>
        <v>183.01662367351213</v>
      </c>
    </row>
    <row r="79" spans="1:6" ht="12.75" customHeight="1" x14ac:dyDescent="0.2">
      <c r="A79" s="53">
        <v>6392</v>
      </c>
      <c r="B79" s="85" t="s">
        <v>204</v>
      </c>
      <c r="C79" s="50" t="s">
        <v>205</v>
      </c>
      <c r="D79" s="242">
        <v>19908.419999999998</v>
      </c>
      <c r="E79" s="242">
        <v>1990.84</v>
      </c>
      <c r="F79" s="52">
        <f t="shared" si="0"/>
        <v>9.9999899539993642</v>
      </c>
    </row>
    <row r="80" spans="1:6" ht="24" x14ac:dyDescent="0.2">
      <c r="A80" s="53">
        <v>6393</v>
      </c>
      <c r="B80" s="85" t="s">
        <v>206</v>
      </c>
      <c r="C80" s="50" t="s">
        <v>207</v>
      </c>
      <c r="D80" s="242">
        <v>16529.89</v>
      </c>
      <c r="E80" s="242">
        <v>22328</v>
      </c>
      <c r="F80" s="52">
        <f t="shared" si="0"/>
        <v>135.07651896050126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8.31</v>
      </c>
      <c r="E82" s="51">
        <f t="shared" si="19"/>
        <v>0.1</v>
      </c>
      <c r="F82" s="52">
        <f t="shared" si="0"/>
        <v>1.2033694344163659</v>
      </c>
    </row>
    <row r="83" spans="1:6" ht="12.75" customHeight="1" x14ac:dyDescent="0.2">
      <c r="A83" s="53">
        <v>641</v>
      </c>
      <c r="B83" s="85" t="s">
        <v>212</v>
      </c>
      <c r="C83" s="50" t="s">
        <v>213</v>
      </c>
      <c r="D83" s="51">
        <f t="shared" ref="D83:E83" si="20">SUM(D84:D90)</f>
        <v>8.31</v>
      </c>
      <c r="E83" s="51">
        <f t="shared" si="20"/>
        <v>0.1</v>
      </c>
      <c r="F83" s="52">
        <f t="shared" si="0"/>
        <v>1.2033694344163659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0.1</v>
      </c>
      <c r="F85" s="52">
        <f t="shared" si="0"/>
        <v>40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8.06</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36677.35</v>
      </c>
      <c r="E106" s="51">
        <f t="shared" si="23"/>
        <v>42339.45</v>
      </c>
      <c r="F106" s="52">
        <f t="shared" si="0"/>
        <v>115.43759295587057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36677.35</v>
      </c>
      <c r="E112" s="51">
        <f t="shared" si="25"/>
        <v>42339.45</v>
      </c>
      <c r="F112" s="52">
        <f t="shared" si="0"/>
        <v>115.43759295587057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36677.35</v>
      </c>
      <c r="E117" s="242">
        <v>42339.45</v>
      </c>
      <c r="F117" s="52">
        <f t="shared" si="0"/>
        <v>115.43759295587057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48002.55</v>
      </c>
      <c r="E124" s="51">
        <f t="shared" si="27"/>
        <v>18677.7</v>
      </c>
      <c r="F124" s="52">
        <f t="shared" si="0"/>
        <v>38.909807916454433</v>
      </c>
    </row>
    <row r="125" spans="1:6" ht="12.75" customHeight="1" x14ac:dyDescent="0.2">
      <c r="A125" s="53">
        <v>661</v>
      </c>
      <c r="B125" s="86" t="s">
        <v>296</v>
      </c>
      <c r="C125" s="50" t="s">
        <v>297</v>
      </c>
      <c r="D125" s="51">
        <f t="shared" ref="D125:E125" si="28">SUM(D126:D127)</f>
        <v>9463.76</v>
      </c>
      <c r="E125" s="51">
        <f t="shared" si="28"/>
        <v>4677.3599999999997</v>
      </c>
      <c r="F125" s="52">
        <f t="shared" si="0"/>
        <v>49.423907622340373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9463.76</v>
      </c>
      <c r="E127" s="242">
        <v>4677.3599999999997</v>
      </c>
      <c r="F127" s="52">
        <f t="shared" si="0"/>
        <v>49.423907622340373</v>
      </c>
    </row>
    <row r="128" spans="1:6" ht="24" x14ac:dyDescent="0.2">
      <c r="A128" s="53">
        <v>663</v>
      </c>
      <c r="B128" s="231" t="s">
        <v>302</v>
      </c>
      <c r="C128" s="50" t="s">
        <v>303</v>
      </c>
      <c r="D128" s="51">
        <f t="shared" ref="D128:E128" si="29">SUM(D129:D132)</f>
        <v>38538.79</v>
      </c>
      <c r="E128" s="51">
        <f t="shared" si="29"/>
        <v>14000.34</v>
      </c>
      <c r="F128" s="52">
        <f t="shared" si="0"/>
        <v>36.327917923733466</v>
      </c>
    </row>
    <row r="129" spans="1:6" ht="12.75" customHeight="1" x14ac:dyDescent="0.2">
      <c r="A129" s="53">
        <v>6631</v>
      </c>
      <c r="B129" s="86" t="s">
        <v>304</v>
      </c>
      <c r="C129" s="50" t="s">
        <v>305</v>
      </c>
      <c r="D129" s="242">
        <v>38538.79</v>
      </c>
      <c r="E129" s="242">
        <v>14000.34</v>
      </c>
      <c r="F129" s="52">
        <f t="shared" si="0"/>
        <v>36.327917923733466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1512795.7</v>
      </c>
      <c r="E133" s="51">
        <f t="shared" si="30"/>
        <v>1581348.2</v>
      </c>
      <c r="F133" s="52">
        <f t="shared" ref="F133:F223" si="31">IF(D133&lt;&gt;0,IF(E133/D133&gt;=100,"&gt;&gt;100",E133/D133*100),"-")</f>
        <v>104.53151076513505</v>
      </c>
    </row>
    <row r="134" spans="1:6" ht="24" x14ac:dyDescent="0.2">
      <c r="A134" s="53">
        <v>671</v>
      </c>
      <c r="B134" s="232" t="s">
        <v>314</v>
      </c>
      <c r="C134" s="50" t="s">
        <v>315</v>
      </c>
      <c r="D134" s="51">
        <f t="shared" ref="D134:E134" si="32">SUM(D135:D137)</f>
        <v>1512795.7</v>
      </c>
      <c r="E134" s="51">
        <f t="shared" si="32"/>
        <v>1581348.2</v>
      </c>
      <c r="F134" s="52">
        <f t="shared" si="31"/>
        <v>104.53151076513505</v>
      </c>
    </row>
    <row r="135" spans="1:6" ht="12.75" customHeight="1" x14ac:dyDescent="0.2">
      <c r="A135" s="53">
        <v>6711</v>
      </c>
      <c r="B135" s="85" t="s">
        <v>316</v>
      </c>
      <c r="C135" s="50" t="s">
        <v>317</v>
      </c>
      <c r="D135" s="242">
        <v>1512795.7</v>
      </c>
      <c r="E135" s="242">
        <v>1581348.2</v>
      </c>
      <c r="F135" s="52">
        <f t="shared" si="31"/>
        <v>104.53151076513505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99.55</v>
      </c>
      <c r="F139" s="52" t="str">
        <f t="shared" si="31"/>
        <v>-</v>
      </c>
    </row>
    <row r="140" spans="1:6" ht="12.75" customHeight="1" x14ac:dyDescent="0.2">
      <c r="A140" s="53">
        <v>681</v>
      </c>
      <c r="B140" s="85" t="s">
        <v>326</v>
      </c>
      <c r="C140" s="50" t="s">
        <v>327</v>
      </c>
      <c r="D140" s="51">
        <f t="shared" ref="D140:E140" si="34">SUM(D141:D149)</f>
        <v>0</v>
      </c>
      <c r="E140" s="51">
        <f t="shared" si="34"/>
        <v>99.55</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99.55</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1666273.2499999998</v>
      </c>
      <c r="E151" s="51">
        <f t="shared" si="35"/>
        <v>1715095.5200000003</v>
      </c>
      <c r="F151" s="52">
        <f t="shared" si="31"/>
        <v>102.93002783307001</v>
      </c>
    </row>
    <row r="152" spans="1:6" ht="12.75" customHeight="1" x14ac:dyDescent="0.2">
      <c r="A152" s="53">
        <v>31</v>
      </c>
      <c r="B152" s="85" t="s">
        <v>349</v>
      </c>
      <c r="C152" s="50" t="s">
        <v>350</v>
      </c>
      <c r="D152" s="51">
        <f t="shared" ref="D152:E152" si="36">D153+D158+D159</f>
        <v>1423579.13</v>
      </c>
      <c r="E152" s="51">
        <f t="shared" si="36"/>
        <v>1509945.9800000002</v>
      </c>
      <c r="F152" s="52">
        <f t="shared" si="31"/>
        <v>106.06688087651301</v>
      </c>
    </row>
    <row r="153" spans="1:6" ht="12.75" customHeight="1" x14ac:dyDescent="0.2">
      <c r="A153" s="53">
        <v>311</v>
      </c>
      <c r="B153" s="85" t="s">
        <v>351</v>
      </c>
      <c r="C153" s="50" t="s">
        <v>352</v>
      </c>
      <c r="D153" s="51">
        <f t="shared" ref="D153:E153" si="37">SUM(D154:D157)</f>
        <v>1195852.9099999999</v>
      </c>
      <c r="E153" s="51">
        <f t="shared" si="37"/>
        <v>1283062.77</v>
      </c>
      <c r="F153" s="52">
        <f t="shared" si="31"/>
        <v>107.29269120564335</v>
      </c>
    </row>
    <row r="154" spans="1:6" ht="12.75" customHeight="1" x14ac:dyDescent="0.2">
      <c r="A154" s="53">
        <v>3111</v>
      </c>
      <c r="B154" s="85" t="s">
        <v>353</v>
      </c>
      <c r="C154" s="50" t="s">
        <v>354</v>
      </c>
      <c r="D154" s="242">
        <v>1195852.9099999999</v>
      </c>
      <c r="E154" s="242">
        <v>1283062.77</v>
      </c>
      <c r="F154" s="52">
        <f t="shared" si="31"/>
        <v>107.29269120564335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30010.03</v>
      </c>
      <c r="E158" s="242">
        <v>15141.36</v>
      </c>
      <c r="F158" s="52">
        <f t="shared" si="31"/>
        <v>50.45433143519017</v>
      </c>
    </row>
    <row r="159" spans="1:6" ht="12.75" customHeight="1" x14ac:dyDescent="0.2">
      <c r="A159" s="53">
        <v>313</v>
      </c>
      <c r="B159" s="85" t="s">
        <v>363</v>
      </c>
      <c r="C159" s="50" t="s">
        <v>364</v>
      </c>
      <c r="D159" s="51">
        <f t="shared" ref="D159:E159" si="38">SUM(D160:D162)</f>
        <v>197716.19</v>
      </c>
      <c r="E159" s="51">
        <f t="shared" si="38"/>
        <v>211741.85</v>
      </c>
      <c r="F159" s="52">
        <f t="shared" si="31"/>
        <v>107.09383485489985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197716.19</v>
      </c>
      <c r="E161" s="242">
        <v>211741.85</v>
      </c>
      <c r="F161" s="52">
        <f t="shared" si="31"/>
        <v>107.09383485489985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240921.65999999997</v>
      </c>
      <c r="E163" s="51">
        <f t="shared" si="39"/>
        <v>193586.52</v>
      </c>
      <c r="F163" s="52">
        <f t="shared" si="31"/>
        <v>80.352476402495327</v>
      </c>
    </row>
    <row r="164" spans="1:6" ht="12.75" customHeight="1" x14ac:dyDescent="0.2">
      <c r="A164" s="53">
        <v>321</v>
      </c>
      <c r="B164" s="85" t="s">
        <v>372</v>
      </c>
      <c r="C164" s="50" t="s">
        <v>373</v>
      </c>
      <c r="D164" s="51">
        <f t="shared" ref="D164:E164" si="40">SUM(D165:D168)</f>
        <v>36413.229999999996</v>
      </c>
      <c r="E164" s="51">
        <f t="shared" si="40"/>
        <v>39940.06</v>
      </c>
      <c r="F164" s="52">
        <f t="shared" si="31"/>
        <v>109.68557307330332</v>
      </c>
    </row>
    <row r="165" spans="1:6" ht="12.75" customHeight="1" x14ac:dyDescent="0.2">
      <c r="A165" s="53">
        <v>3211</v>
      </c>
      <c r="B165" s="85" t="s">
        <v>374</v>
      </c>
      <c r="C165" s="50" t="s">
        <v>375</v>
      </c>
      <c r="D165" s="242">
        <v>18146.650000000001</v>
      </c>
      <c r="E165" s="242">
        <v>22201.200000000001</v>
      </c>
      <c r="F165" s="52">
        <f t="shared" si="31"/>
        <v>122.34324241664439</v>
      </c>
    </row>
    <row r="166" spans="1:6" ht="12.75" customHeight="1" x14ac:dyDescent="0.2">
      <c r="A166" s="53">
        <v>3212</v>
      </c>
      <c r="B166" s="85" t="s">
        <v>376</v>
      </c>
      <c r="C166" s="50" t="s">
        <v>377</v>
      </c>
      <c r="D166" s="242">
        <v>17505.28</v>
      </c>
      <c r="E166" s="242">
        <v>17230.11</v>
      </c>
      <c r="F166" s="52">
        <f t="shared" si="31"/>
        <v>98.4280742724481</v>
      </c>
    </row>
    <row r="167" spans="1:6" ht="12.75" customHeight="1" x14ac:dyDescent="0.2">
      <c r="A167" s="53">
        <v>3213</v>
      </c>
      <c r="B167" s="85" t="s">
        <v>378</v>
      </c>
      <c r="C167" s="50" t="s">
        <v>379</v>
      </c>
      <c r="D167" s="242">
        <v>723.67</v>
      </c>
      <c r="E167" s="242">
        <v>508.75</v>
      </c>
      <c r="F167" s="52">
        <f t="shared" si="31"/>
        <v>70.30138046347092</v>
      </c>
    </row>
    <row r="168" spans="1:6" ht="12.75" customHeight="1" x14ac:dyDescent="0.2">
      <c r="A168" s="53">
        <v>3214</v>
      </c>
      <c r="B168" s="85" t="s">
        <v>380</v>
      </c>
      <c r="C168" s="50" t="s">
        <v>381</v>
      </c>
      <c r="D168" s="242">
        <v>37.630000000000003</v>
      </c>
      <c r="E168" s="242"/>
      <c r="F168" s="52">
        <f t="shared" si="31"/>
        <v>0</v>
      </c>
    </row>
    <row r="169" spans="1:6" ht="12.75" customHeight="1" x14ac:dyDescent="0.2">
      <c r="A169" s="53">
        <v>322</v>
      </c>
      <c r="B169" s="85" t="s">
        <v>382</v>
      </c>
      <c r="C169" s="50" t="s">
        <v>383</v>
      </c>
      <c r="D169" s="51">
        <f t="shared" ref="D169:E169" si="41">SUM(D170:D176)</f>
        <v>30220.899999999998</v>
      </c>
      <c r="E169" s="51">
        <f t="shared" si="41"/>
        <v>22750.25</v>
      </c>
      <c r="F169" s="52">
        <f t="shared" si="31"/>
        <v>75.279855993699726</v>
      </c>
    </row>
    <row r="170" spans="1:6" ht="12.75" customHeight="1" x14ac:dyDescent="0.2">
      <c r="A170" s="53">
        <v>3221</v>
      </c>
      <c r="B170" s="85" t="s">
        <v>384</v>
      </c>
      <c r="C170" s="50" t="s">
        <v>385</v>
      </c>
      <c r="D170" s="242">
        <v>7263.25</v>
      </c>
      <c r="E170" s="242">
        <v>10750.09</v>
      </c>
      <c r="F170" s="52">
        <f t="shared" si="31"/>
        <v>148.0066086118473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8655.68</v>
      </c>
      <c r="E172" s="242">
        <v>11165.99</v>
      </c>
      <c r="F172" s="52">
        <f t="shared" si="31"/>
        <v>129.00188084587231</v>
      </c>
    </row>
    <row r="173" spans="1:6" ht="12.75" customHeight="1" x14ac:dyDescent="0.2">
      <c r="A173" s="53">
        <v>3224</v>
      </c>
      <c r="B173" s="85" t="s">
        <v>390</v>
      </c>
      <c r="C173" s="50" t="s">
        <v>391</v>
      </c>
      <c r="D173" s="242">
        <v>6727.17</v>
      </c>
      <c r="E173" s="242"/>
      <c r="F173" s="52">
        <f t="shared" si="31"/>
        <v>0</v>
      </c>
    </row>
    <row r="174" spans="1:6" ht="12.75" customHeight="1" x14ac:dyDescent="0.2">
      <c r="A174" s="53">
        <v>3225</v>
      </c>
      <c r="B174" s="85" t="s">
        <v>392</v>
      </c>
      <c r="C174" s="50" t="s">
        <v>393</v>
      </c>
      <c r="D174" s="242">
        <v>7323.57</v>
      </c>
      <c r="E174" s="242">
        <v>596.16999999999996</v>
      </c>
      <c r="F174" s="52">
        <f t="shared" si="31"/>
        <v>8.1404287799529467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251.23</v>
      </c>
      <c r="E176" s="242">
        <v>238</v>
      </c>
      <c r="F176" s="52">
        <f t="shared" si="31"/>
        <v>94.733909166898869</v>
      </c>
    </row>
    <row r="177" spans="1:6" ht="12.75" customHeight="1" x14ac:dyDescent="0.2">
      <c r="A177" s="53">
        <v>323</v>
      </c>
      <c r="B177" s="85" t="s">
        <v>398</v>
      </c>
      <c r="C177" s="50" t="s">
        <v>399</v>
      </c>
      <c r="D177" s="51">
        <f t="shared" ref="D177:E177" si="42">SUM(D178:D186)</f>
        <v>150522.46</v>
      </c>
      <c r="E177" s="51">
        <f t="shared" si="42"/>
        <v>110708.92</v>
      </c>
      <c r="F177" s="52">
        <f t="shared" si="31"/>
        <v>73.549767921677599</v>
      </c>
    </row>
    <row r="178" spans="1:6" ht="12.75" customHeight="1" x14ac:dyDescent="0.2">
      <c r="A178" s="53">
        <v>3231</v>
      </c>
      <c r="B178" s="85" t="s">
        <v>400</v>
      </c>
      <c r="C178" s="50" t="s">
        <v>401</v>
      </c>
      <c r="D178" s="242">
        <v>10400.540000000001</v>
      </c>
      <c r="E178" s="242">
        <v>6308.88</v>
      </c>
      <c r="F178" s="52">
        <f t="shared" si="31"/>
        <v>60.659158082176504</v>
      </c>
    </row>
    <row r="179" spans="1:6" ht="12.75" customHeight="1" x14ac:dyDescent="0.2">
      <c r="A179" s="53">
        <v>3232</v>
      </c>
      <c r="B179" s="85" t="s">
        <v>402</v>
      </c>
      <c r="C179" s="50" t="s">
        <v>403</v>
      </c>
      <c r="D179" s="242">
        <v>52671.16</v>
      </c>
      <c r="E179" s="242">
        <v>7019.14</v>
      </c>
      <c r="F179" s="52">
        <f t="shared" si="31"/>
        <v>13.326344056215964</v>
      </c>
    </row>
    <row r="180" spans="1:6" ht="12.75" customHeight="1" x14ac:dyDescent="0.2">
      <c r="A180" s="53">
        <v>3233</v>
      </c>
      <c r="B180" s="85" t="s">
        <v>404</v>
      </c>
      <c r="C180" s="50" t="s">
        <v>405</v>
      </c>
      <c r="D180" s="242">
        <v>3894.62</v>
      </c>
      <c r="E180" s="242">
        <v>4695.5600000000004</v>
      </c>
      <c r="F180" s="52">
        <f t="shared" si="31"/>
        <v>120.56529263445472</v>
      </c>
    </row>
    <row r="181" spans="1:6" ht="12.75" customHeight="1" x14ac:dyDescent="0.2">
      <c r="A181" s="53">
        <v>3234</v>
      </c>
      <c r="B181" s="85" t="s">
        <v>406</v>
      </c>
      <c r="C181" s="50" t="s">
        <v>407</v>
      </c>
      <c r="D181" s="242">
        <v>2271.9499999999998</v>
      </c>
      <c r="E181" s="242">
        <v>2273.04</v>
      </c>
      <c r="F181" s="52">
        <f t="shared" si="31"/>
        <v>100.04797640793153</v>
      </c>
    </row>
    <row r="182" spans="1:6" ht="12.75" customHeight="1" x14ac:dyDescent="0.2">
      <c r="A182" s="53">
        <v>3235</v>
      </c>
      <c r="B182" s="85" t="s">
        <v>408</v>
      </c>
      <c r="C182" s="50" t="s">
        <v>409</v>
      </c>
      <c r="D182" s="242">
        <v>17449.48</v>
      </c>
      <c r="E182" s="242">
        <v>12579.1</v>
      </c>
      <c r="F182" s="52">
        <f t="shared" si="31"/>
        <v>72.088681152676187</v>
      </c>
    </row>
    <row r="183" spans="1:6" ht="12.75" customHeight="1" x14ac:dyDescent="0.2">
      <c r="A183" s="53">
        <v>3236</v>
      </c>
      <c r="B183" s="85" t="s">
        <v>410</v>
      </c>
      <c r="C183" s="50" t="s">
        <v>411</v>
      </c>
      <c r="D183" s="242">
        <v>2667.73</v>
      </c>
      <c r="E183" s="242">
        <v>2388.9</v>
      </c>
      <c r="F183" s="52">
        <f t="shared" si="31"/>
        <v>89.548042717966212</v>
      </c>
    </row>
    <row r="184" spans="1:6" ht="12.75" customHeight="1" x14ac:dyDescent="0.2">
      <c r="A184" s="53">
        <v>3237</v>
      </c>
      <c r="B184" s="85" t="s">
        <v>412</v>
      </c>
      <c r="C184" s="50" t="s">
        <v>413</v>
      </c>
      <c r="D184" s="242">
        <v>28626.95</v>
      </c>
      <c r="E184" s="242">
        <v>36904.400000000001</v>
      </c>
      <c r="F184" s="52">
        <f t="shared" si="31"/>
        <v>128.91488614749389</v>
      </c>
    </row>
    <row r="185" spans="1:6" ht="12.75" customHeight="1" x14ac:dyDescent="0.2">
      <c r="A185" s="53">
        <v>3238</v>
      </c>
      <c r="B185" s="85" t="s">
        <v>414</v>
      </c>
      <c r="C185" s="50" t="s">
        <v>415</v>
      </c>
      <c r="D185" s="242">
        <v>936.88</v>
      </c>
      <c r="E185" s="242">
        <v>4424.2299999999996</v>
      </c>
      <c r="F185" s="52">
        <f t="shared" si="31"/>
        <v>472.23016821791475</v>
      </c>
    </row>
    <row r="186" spans="1:6" ht="12.75" customHeight="1" x14ac:dyDescent="0.2">
      <c r="A186" s="53">
        <v>3239</v>
      </c>
      <c r="B186" s="85" t="s">
        <v>416</v>
      </c>
      <c r="C186" s="50" t="s">
        <v>417</v>
      </c>
      <c r="D186" s="242">
        <v>31603.15</v>
      </c>
      <c r="E186" s="242">
        <v>34115.67</v>
      </c>
      <c r="F186" s="52">
        <f t="shared" si="31"/>
        <v>107.95022015210508</v>
      </c>
    </row>
    <row r="187" spans="1:6" ht="12.75" customHeight="1" x14ac:dyDescent="0.2">
      <c r="A187" s="53">
        <v>324</v>
      </c>
      <c r="B187" s="85" t="s">
        <v>418</v>
      </c>
      <c r="C187" s="50" t="s">
        <v>419</v>
      </c>
      <c r="D187" s="242">
        <v>4334.97</v>
      </c>
      <c r="E187" s="242">
        <v>5002.8100000000004</v>
      </c>
      <c r="F187" s="52">
        <f t="shared" si="31"/>
        <v>115.40587362772983</v>
      </c>
    </row>
    <row r="188" spans="1:6" ht="12.75" customHeight="1" x14ac:dyDescent="0.2">
      <c r="A188" s="53">
        <v>329</v>
      </c>
      <c r="B188" s="85" t="s">
        <v>420</v>
      </c>
      <c r="C188" s="50" t="s">
        <v>421</v>
      </c>
      <c r="D188" s="51">
        <f t="shared" ref="D188:E188" si="43">SUM(D189:D195)</f>
        <v>19430.099999999999</v>
      </c>
      <c r="E188" s="51">
        <f t="shared" si="43"/>
        <v>15184.480000000001</v>
      </c>
      <c r="F188" s="52">
        <f t="shared" si="31"/>
        <v>78.149263256493811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1028.93</v>
      </c>
      <c r="E190" s="242">
        <v>589.41</v>
      </c>
      <c r="F190" s="52">
        <f t="shared" si="31"/>
        <v>57.283780237722681</v>
      </c>
    </row>
    <row r="191" spans="1:6" ht="12.75" customHeight="1" x14ac:dyDescent="0.2">
      <c r="A191" s="53">
        <v>3293</v>
      </c>
      <c r="B191" s="85" t="s">
        <v>426</v>
      </c>
      <c r="C191" s="50" t="s">
        <v>427</v>
      </c>
      <c r="D191" s="242">
        <v>6257.75</v>
      </c>
      <c r="E191" s="242">
        <v>10824.28</v>
      </c>
      <c r="F191" s="52">
        <f t="shared" si="31"/>
        <v>172.97399224961049</v>
      </c>
    </row>
    <row r="192" spans="1:6" ht="12.75" customHeight="1" x14ac:dyDescent="0.2">
      <c r="A192" s="53">
        <v>3294</v>
      </c>
      <c r="B192" s="85" t="s">
        <v>428</v>
      </c>
      <c r="C192" s="50" t="s">
        <v>429</v>
      </c>
      <c r="D192" s="242">
        <v>968.88</v>
      </c>
      <c r="E192" s="242"/>
      <c r="F192" s="52">
        <f t="shared" si="31"/>
        <v>0</v>
      </c>
    </row>
    <row r="193" spans="1:6" ht="12.75" customHeight="1" x14ac:dyDescent="0.2">
      <c r="A193" s="53">
        <v>3295</v>
      </c>
      <c r="B193" s="85" t="s">
        <v>430</v>
      </c>
      <c r="C193" s="50" t="s">
        <v>431</v>
      </c>
      <c r="D193" s="242">
        <v>3095.76</v>
      </c>
      <c r="E193" s="242">
        <v>2981.86</v>
      </c>
      <c r="F193" s="52">
        <f t="shared" si="31"/>
        <v>96.320774220223797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8078.78</v>
      </c>
      <c r="E195" s="242">
        <v>788.93</v>
      </c>
      <c r="F195" s="52">
        <f t="shared" si="31"/>
        <v>9.7654596362322028</v>
      </c>
    </row>
    <row r="196" spans="1:6" ht="12.75" customHeight="1" x14ac:dyDescent="0.2">
      <c r="A196" s="53">
        <v>34</v>
      </c>
      <c r="B196" s="232" t="s">
        <v>436</v>
      </c>
      <c r="C196" s="50" t="s">
        <v>437</v>
      </c>
      <c r="D196" s="51">
        <f t="shared" ref="D196:E196" si="44">D197+D202+D210</f>
        <v>431.96000000000004</v>
      </c>
      <c r="E196" s="51">
        <f t="shared" si="44"/>
        <v>458.37</v>
      </c>
      <c r="F196" s="52">
        <f t="shared" si="31"/>
        <v>106.11399203629965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431.96000000000004</v>
      </c>
      <c r="E210" s="51">
        <f t="shared" si="47"/>
        <v>458.37</v>
      </c>
      <c r="F210" s="52">
        <f t="shared" si="31"/>
        <v>106.11399203629965</v>
      </c>
    </row>
    <row r="211" spans="1:6" ht="12.75" customHeight="1" x14ac:dyDescent="0.2">
      <c r="A211" s="53">
        <v>3431</v>
      </c>
      <c r="B211" s="232" t="s">
        <v>466</v>
      </c>
      <c r="C211" s="50" t="s">
        <v>467</v>
      </c>
      <c r="D211" s="242">
        <v>418.1</v>
      </c>
      <c r="E211" s="242">
        <v>457.73</v>
      </c>
      <c r="F211" s="52">
        <f t="shared" si="31"/>
        <v>109.47859363788568</v>
      </c>
    </row>
    <row r="212" spans="1:6" ht="12.75" customHeight="1" x14ac:dyDescent="0.2">
      <c r="A212" s="53">
        <v>3432</v>
      </c>
      <c r="B212" s="85" t="s">
        <v>468</v>
      </c>
      <c r="C212" s="50" t="s">
        <v>469</v>
      </c>
      <c r="D212" s="242">
        <v>11.72</v>
      </c>
      <c r="E212" s="242"/>
      <c r="F212" s="52">
        <f t="shared" si="31"/>
        <v>0</v>
      </c>
    </row>
    <row r="213" spans="1:6" ht="12.75" customHeight="1" x14ac:dyDescent="0.2">
      <c r="A213" s="53">
        <v>3433</v>
      </c>
      <c r="B213" s="85" t="s">
        <v>470</v>
      </c>
      <c r="C213" s="50" t="s">
        <v>471</v>
      </c>
      <c r="D213" s="242">
        <v>2.14</v>
      </c>
      <c r="E213" s="242">
        <v>0.64</v>
      </c>
      <c r="F213" s="52">
        <f t="shared" si="31"/>
        <v>29.906542056074763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13.27</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13.27</v>
      </c>
      <c r="E253" s="51">
        <f t="shared" si="65"/>
        <v>0</v>
      </c>
      <c r="F253" s="52">
        <f t="shared" si="64"/>
        <v>0</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13.27</v>
      </c>
      <c r="E257" s="242"/>
      <c r="F257" s="52">
        <f t="shared" si="64"/>
        <v>0</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1327.23</v>
      </c>
      <c r="E263" s="51">
        <f t="shared" si="68"/>
        <v>11104.65</v>
      </c>
      <c r="F263" s="52">
        <f t="shared" ref="F263:F267" si="69">IF(D263&lt;&gt;0,IF(E263/D263&gt;=100,"&gt;&gt;100",E263/D263*100),"-")</f>
        <v>836.67864650437377</v>
      </c>
    </row>
    <row r="264" spans="1:6" ht="12.75" customHeight="1" x14ac:dyDescent="0.2">
      <c r="A264" s="53">
        <v>381</v>
      </c>
      <c r="B264" s="85" t="s">
        <v>568</v>
      </c>
      <c r="C264" s="50" t="s">
        <v>569</v>
      </c>
      <c r="D264" s="51">
        <f t="shared" ref="D264:E264" si="70">SUM(D265:D267)</f>
        <v>1327.23</v>
      </c>
      <c r="E264" s="51">
        <f t="shared" si="70"/>
        <v>106.17</v>
      </c>
      <c r="F264" s="52">
        <f t="shared" si="69"/>
        <v>7.9993671029135873</v>
      </c>
    </row>
    <row r="265" spans="1:6" ht="12.75" customHeight="1" x14ac:dyDescent="0.2">
      <c r="A265" s="53">
        <v>3811</v>
      </c>
      <c r="B265" s="85" t="s">
        <v>570</v>
      </c>
      <c r="C265" s="50" t="s">
        <v>571</v>
      </c>
      <c r="D265" s="242">
        <v>1327.23</v>
      </c>
      <c r="E265" s="242">
        <v>106.17</v>
      </c>
      <c r="F265" s="52">
        <f t="shared" si="69"/>
        <v>7.9993671029135873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10998.48</v>
      </c>
      <c r="F273" s="52" t="str">
        <f t="shared" ref="F273:F284" si="74">IF(D273&lt;&gt;0,IF(E273/D273&gt;=100,"&gt;&gt;100",E273/D273*100),"-")</f>
        <v>-</v>
      </c>
    </row>
    <row r="274" spans="1:6" ht="12.75" customHeight="1" x14ac:dyDescent="0.2">
      <c r="A274" s="53">
        <v>3831</v>
      </c>
      <c r="B274" s="85" t="s">
        <v>588</v>
      </c>
      <c r="C274" s="50" t="s">
        <v>589</v>
      </c>
      <c r="D274" s="242">
        <v>0</v>
      </c>
      <c r="E274" s="242">
        <v>10000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998.48</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1666273.2499999998</v>
      </c>
      <c r="E289" s="51">
        <f t="shared" si="79"/>
        <v>1715095.5200000003</v>
      </c>
      <c r="F289" s="52">
        <f t="shared" si="76"/>
        <v>102.93002783307001</v>
      </c>
    </row>
    <row r="290" spans="1:6" ht="12.75" customHeight="1" x14ac:dyDescent="0.2">
      <c r="A290" s="53" t="s">
        <v>609</v>
      </c>
      <c r="B290" s="85" t="s">
        <v>620</v>
      </c>
      <c r="C290" s="50" t="s">
        <v>621</v>
      </c>
      <c r="D290" s="51">
        <f>IF(D6&gt;=D289,D6-D289,0)</f>
        <v>2526.5200000002515</v>
      </c>
      <c r="E290" s="51">
        <f>IF(E6&gt;=E289,E6-E289,0)</f>
        <v>30724.669999999693</v>
      </c>
      <c r="F290" s="52">
        <f t="shared" si="76"/>
        <v>1216.086553836765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10165.950000000001</v>
      </c>
      <c r="E293" s="242">
        <v>0</v>
      </c>
      <c r="F293" s="52">
        <f t="shared" si="76"/>
        <v>0</v>
      </c>
    </row>
    <row r="294" spans="1:6" ht="12.75" customHeight="1" x14ac:dyDescent="0.2">
      <c r="A294" s="53">
        <v>96</v>
      </c>
      <c r="B294" s="85" t="s">
        <v>628</v>
      </c>
      <c r="C294" s="50" t="s">
        <v>629</v>
      </c>
      <c r="D294" s="242">
        <v>15787.56</v>
      </c>
      <c r="E294" s="242">
        <v>0</v>
      </c>
      <c r="F294" s="52">
        <f t="shared" si="76"/>
        <v>0</v>
      </c>
    </row>
    <row r="295" spans="1:6" ht="24" x14ac:dyDescent="0.2">
      <c r="A295" s="53">
        <v>9661</v>
      </c>
      <c r="B295" s="85" t="s">
        <v>630</v>
      </c>
      <c r="C295" s="50" t="s">
        <v>631</v>
      </c>
      <c r="D295" s="242">
        <v>15787.56</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12187.11</v>
      </c>
      <c r="E350" s="51">
        <f t="shared" si="95"/>
        <v>4177.4799999999996</v>
      </c>
      <c r="F350" s="52">
        <f t="shared" si="81"/>
        <v>34.277855865746673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12187.11</v>
      </c>
      <c r="E363" s="51">
        <f t="shared" si="99"/>
        <v>4177.4799999999996</v>
      </c>
      <c r="F363" s="52">
        <f t="shared" si="81"/>
        <v>34.277855865746673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7318.49</v>
      </c>
      <c r="E369" s="51">
        <f t="shared" si="101"/>
        <v>4055.66</v>
      </c>
      <c r="F369" s="52">
        <f t="shared" si="81"/>
        <v>55.416622827933082</v>
      </c>
    </row>
    <row r="370" spans="1:6" ht="12.75" customHeight="1" x14ac:dyDescent="0.2">
      <c r="A370" s="53">
        <v>4221</v>
      </c>
      <c r="B370" s="85" t="s">
        <v>675</v>
      </c>
      <c r="C370" s="50" t="s">
        <v>767</v>
      </c>
      <c r="D370" s="242">
        <v>7318.49</v>
      </c>
      <c r="E370" s="242">
        <v>2786.5</v>
      </c>
      <c r="F370" s="52">
        <f t="shared" si="81"/>
        <v>38.074794117365741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1269.1600000000001</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4868.62</v>
      </c>
      <c r="E383" s="51">
        <f t="shared" si="103"/>
        <v>121.82</v>
      </c>
      <c r="F383" s="52">
        <f t="shared" si="81"/>
        <v>2.5021463987741908</v>
      </c>
    </row>
    <row r="384" spans="1:6" ht="12.75" customHeight="1" x14ac:dyDescent="0.2">
      <c r="A384" s="53">
        <v>4241</v>
      </c>
      <c r="B384" s="85" t="s">
        <v>784</v>
      </c>
      <c r="C384" s="50" t="s">
        <v>785</v>
      </c>
      <c r="D384" s="242">
        <v>4868.62</v>
      </c>
      <c r="E384" s="242">
        <v>121.82</v>
      </c>
      <c r="F384" s="52">
        <f t="shared" si="81"/>
        <v>2.5021463987741908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12187.11</v>
      </c>
      <c r="E408" s="51">
        <f t="shared" si="111"/>
        <v>4177.4799999999996</v>
      </c>
      <c r="F408" s="52">
        <f t="shared" si="81"/>
        <v>34.277855865746673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1668799.77</v>
      </c>
      <c r="E412" s="51">
        <f>E6+E298</f>
        <v>1745820.19</v>
      </c>
      <c r="F412" s="52">
        <f t="shared" si="81"/>
        <v>104.61531822958005</v>
      </c>
    </row>
    <row r="413" spans="1:6" ht="12.75" customHeight="1" x14ac:dyDescent="0.2">
      <c r="A413" s="53" t="s">
        <v>609</v>
      </c>
      <c r="B413" s="85" t="s">
        <v>832</v>
      </c>
      <c r="C413" s="50" t="s">
        <v>833</v>
      </c>
      <c r="D413" s="51">
        <f t="shared" ref="D413:E413" si="112">D289+D350</f>
        <v>1678460.3599999999</v>
      </c>
      <c r="E413" s="51">
        <f t="shared" si="112"/>
        <v>1719273.0000000002</v>
      </c>
      <c r="F413" s="52">
        <f t="shared" si="81"/>
        <v>102.43155221133733</v>
      </c>
    </row>
    <row r="414" spans="1:6" ht="12.75" customHeight="1" x14ac:dyDescent="0.2">
      <c r="A414" s="53" t="s">
        <v>609</v>
      </c>
      <c r="B414" s="85" t="s">
        <v>834</v>
      </c>
      <c r="C414" s="50" t="s">
        <v>835</v>
      </c>
      <c r="D414" s="51">
        <f t="shared" ref="D414:E414" si="113">IF(D412&gt;=D413,D412-D413,0)</f>
        <v>0</v>
      </c>
      <c r="E414" s="51">
        <f t="shared" si="113"/>
        <v>26547.189999999711</v>
      </c>
      <c r="F414" s="52" t="str">
        <f t="shared" si="81"/>
        <v>-</v>
      </c>
    </row>
    <row r="415" spans="1:6" ht="12.75" customHeight="1" x14ac:dyDescent="0.2">
      <c r="A415" s="53" t="s">
        <v>609</v>
      </c>
      <c r="B415" s="85" t="s">
        <v>836</v>
      </c>
      <c r="C415" s="50" t="s">
        <v>837</v>
      </c>
      <c r="D415" s="51">
        <f t="shared" ref="D415:E415" si="114">IF(D413&gt;=D412,D413-D412,0)</f>
        <v>9660.589999999851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10165.950000000001</v>
      </c>
      <c r="E417" s="51">
        <f t="shared" si="116"/>
        <v>0</v>
      </c>
      <c r="F417" s="52">
        <f t="shared" si="81"/>
        <v>0</v>
      </c>
    </row>
    <row r="418" spans="1:6" ht="12.75" customHeight="1" x14ac:dyDescent="0.2">
      <c r="A418" s="55" t="s">
        <v>843</v>
      </c>
      <c r="B418" s="233" t="s">
        <v>844</v>
      </c>
      <c r="C418" s="56" t="s">
        <v>845</v>
      </c>
      <c r="D418" s="62">
        <f t="shared" ref="D418:E418" si="117">D294+D411</f>
        <v>15787.56</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1668799.77</v>
      </c>
      <c r="E639" s="51">
        <f t="shared" si="180"/>
        <v>1745820.19</v>
      </c>
      <c r="F639" s="52">
        <f t="shared" si="119"/>
        <v>104.61531822958005</v>
      </c>
    </row>
    <row r="640" spans="1:6" ht="12.75" customHeight="1" x14ac:dyDescent="0.2">
      <c r="A640" s="53" t="s">
        <v>609</v>
      </c>
      <c r="B640" s="85" t="s">
        <v>1278</v>
      </c>
      <c r="C640" s="50" t="s">
        <v>1279</v>
      </c>
      <c r="D640" s="51">
        <f t="shared" ref="D640:E640" si="181">D413+D528</f>
        <v>1678460.3599999999</v>
      </c>
      <c r="E640" s="51">
        <f t="shared" si="181"/>
        <v>1719273.0000000002</v>
      </c>
      <c r="F640" s="52">
        <f t="shared" si="119"/>
        <v>102.43155221133733</v>
      </c>
    </row>
    <row r="641" spans="1:6" ht="12.75" customHeight="1" x14ac:dyDescent="0.2">
      <c r="A641" s="53" t="s">
        <v>609</v>
      </c>
      <c r="B641" s="85" t="s">
        <v>1280</v>
      </c>
      <c r="C641" s="50" t="s">
        <v>1281</v>
      </c>
      <c r="D641" s="51">
        <f t="shared" ref="D641:E641" si="182">IF(D639&gt;=D640,D639-D640,0)</f>
        <v>0</v>
      </c>
      <c r="E641" s="51">
        <f t="shared" si="182"/>
        <v>26547.189999999711</v>
      </c>
      <c r="F641" s="52" t="str">
        <f t="shared" si="119"/>
        <v>-</v>
      </c>
    </row>
    <row r="642" spans="1:6" ht="12.75" customHeight="1" x14ac:dyDescent="0.2">
      <c r="A642" s="53" t="s">
        <v>609</v>
      </c>
      <c r="B642" s="85" t="s">
        <v>1282</v>
      </c>
      <c r="C642" s="50" t="s">
        <v>1283</v>
      </c>
      <c r="D642" s="51">
        <f t="shared" ref="D642:E642" si="183">IF(D640&gt;=D639,D640-D639,0)</f>
        <v>9660.589999999851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10165.950000000001</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26547.189999999711</v>
      </c>
      <c r="F645" s="52" t="str">
        <f t="shared" si="119"/>
        <v>-</v>
      </c>
    </row>
    <row r="646" spans="1:6" ht="24" x14ac:dyDescent="0.2">
      <c r="A646" s="53" t="s">
        <v>609</v>
      </c>
      <c r="B646" s="85" t="s">
        <v>1290</v>
      </c>
      <c r="C646" s="50" t="s">
        <v>1291</v>
      </c>
      <c r="D646" s="51">
        <f t="shared" ref="D646:E646" si="187">IF(D642+D644-D641-D643&gt;=0,D642+D644-D641-D643,0)</f>
        <v>19826.539999999852</v>
      </c>
      <c r="E646" s="51">
        <f t="shared" si="187"/>
        <v>0</v>
      </c>
      <c r="F646" s="52">
        <f t="shared" si="119"/>
        <v>0</v>
      </c>
    </row>
    <row r="647" spans="1:6" ht="24" x14ac:dyDescent="0.2">
      <c r="A647" s="55" t="s">
        <v>1292</v>
      </c>
      <c r="B647" s="233" t="s">
        <v>1293</v>
      </c>
      <c r="C647" s="56" t="s">
        <v>1292</v>
      </c>
      <c r="D647" s="243">
        <v>6979.96</v>
      </c>
      <c r="E647" s="243">
        <v>6979.96</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109593.60000000001</v>
      </c>
      <c r="E649" s="242">
        <v>103877.35</v>
      </c>
      <c r="F649" s="52">
        <f t="shared" ref="F649:F724" si="188">IF(D649&lt;&gt;0,IF(E649/D649&gt;=100,"&gt;&gt;100",E649/D649*100),"-")</f>
        <v>94.784138854823638</v>
      </c>
    </row>
    <row r="650" spans="1:6" ht="12.75" customHeight="1" x14ac:dyDescent="0.2">
      <c r="A650" s="53" t="s">
        <v>1297</v>
      </c>
      <c r="B650" s="85" t="s">
        <v>1298</v>
      </c>
      <c r="C650" s="50" t="s">
        <v>1297</v>
      </c>
      <c r="D650" s="242">
        <v>261159.67999999999</v>
      </c>
      <c r="E650" s="242">
        <v>240632.3</v>
      </c>
      <c r="F650" s="52">
        <f t="shared" si="188"/>
        <v>92.139912255980704</v>
      </c>
    </row>
    <row r="651" spans="1:6" ht="12.75" customHeight="1" x14ac:dyDescent="0.2">
      <c r="A651" s="53" t="s">
        <v>1299</v>
      </c>
      <c r="B651" s="85" t="s">
        <v>1300</v>
      </c>
      <c r="C651" s="50" t="s">
        <v>1299</v>
      </c>
      <c r="D651" s="242">
        <v>266875.92</v>
      </c>
      <c r="E651" s="242">
        <v>181736.23</v>
      </c>
      <c r="F651" s="52">
        <f t="shared" si="188"/>
        <v>68.097650024026152</v>
      </c>
    </row>
    <row r="652" spans="1:6" ht="24" x14ac:dyDescent="0.2">
      <c r="A652" s="53">
        <v>11</v>
      </c>
      <c r="B652" s="85" t="s">
        <v>1301</v>
      </c>
      <c r="C652" s="50" t="s">
        <v>1302</v>
      </c>
      <c r="D652" s="51">
        <f t="shared" ref="D652:E652" si="189">+D649+D650-D651</f>
        <v>103877.36000000004</v>
      </c>
      <c r="E652" s="51">
        <f t="shared" si="189"/>
        <v>162773.42000000001</v>
      </c>
      <c r="F652" s="52">
        <f t="shared" si="188"/>
        <v>156.69768657963579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50</v>
      </c>
      <c r="E654" s="262">
        <v>49</v>
      </c>
      <c r="F654" s="52">
        <f t="shared" si="188"/>
        <v>98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45</v>
      </c>
      <c r="F656" s="52">
        <f t="shared" si="188"/>
        <v>93.75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1990.84</v>
      </c>
      <c r="E662" s="242"/>
      <c r="F662" s="52">
        <f t="shared" si="188"/>
        <v>0</v>
      </c>
    </row>
    <row r="663" spans="1:6" ht="12.75" customHeight="1" x14ac:dyDescent="0.2">
      <c r="A663" s="53">
        <v>63313</v>
      </c>
      <c r="B663" s="85" t="s">
        <v>1324</v>
      </c>
      <c r="C663" s="50" t="s">
        <v>1325</v>
      </c>
      <c r="D663" s="242">
        <v>663.61</v>
      </c>
      <c r="E663" s="242"/>
      <c r="F663" s="52">
        <f t="shared" si="188"/>
        <v>0</v>
      </c>
    </row>
    <row r="664" spans="1:6" ht="12.75" customHeight="1" x14ac:dyDescent="0.2">
      <c r="A664" s="53">
        <v>63314</v>
      </c>
      <c r="B664" s="85" t="s">
        <v>1326</v>
      </c>
      <c r="C664" s="50" t="s">
        <v>1327</v>
      </c>
      <c r="D664" s="242">
        <v>132.72</v>
      </c>
      <c r="E664" s="242"/>
      <c r="F664" s="52">
        <f t="shared" si="188"/>
        <v>0</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19908.419999999998</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v>397.2</v>
      </c>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36677.35</v>
      </c>
      <c r="E710" s="242">
        <v>36565.94</v>
      </c>
      <c r="F710" s="52">
        <f t="shared" si="188"/>
        <v>99.696243049184318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468.41</v>
      </c>
      <c r="F717" s="52" t="str">
        <f t="shared" si="188"/>
        <v>-</v>
      </c>
    </row>
    <row r="718" spans="1:6" ht="12.75" customHeight="1" x14ac:dyDescent="0.2">
      <c r="A718" s="53">
        <v>32121</v>
      </c>
      <c r="B718" s="85" t="s">
        <v>1416</v>
      </c>
      <c r="C718" s="50" t="s">
        <v>1417</v>
      </c>
      <c r="D718" s="242">
        <v>17505.28</v>
      </c>
      <c r="E718" s="242">
        <v>17230.11</v>
      </c>
      <c r="F718" s="52">
        <f t="shared" si="188"/>
        <v>98.4280742724481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2070.48</v>
      </c>
      <c r="E720" s="242">
        <v>2388.9</v>
      </c>
      <c r="F720" s="52">
        <f t="shared" si="188"/>
        <v>115.37904254086008</v>
      </c>
    </row>
    <row r="721" spans="1:6" ht="12.75" customHeight="1" x14ac:dyDescent="0.2">
      <c r="A721" s="53" t="s">
        <v>1422</v>
      </c>
      <c r="B721" s="85" t="s">
        <v>1423</v>
      </c>
      <c r="C721" s="50" t="s">
        <v>1422</v>
      </c>
      <c r="D721" s="242">
        <v>6022.92</v>
      </c>
      <c r="E721" s="242">
        <v>3708.53</v>
      </c>
      <c r="F721" s="52">
        <f t="shared" si="188"/>
        <v>61.573622096923089</v>
      </c>
    </row>
    <row r="722" spans="1:6" ht="12.75" customHeight="1" x14ac:dyDescent="0.2">
      <c r="A722" s="53" t="s">
        <v>1424</v>
      </c>
      <c r="B722" s="85" t="s">
        <v>1425</v>
      </c>
      <c r="C722" s="50" t="s">
        <v>1424</v>
      </c>
      <c r="D722" s="242">
        <v>16969.400000000001</v>
      </c>
      <c r="E722" s="242">
        <v>23402.85</v>
      </c>
      <c r="F722" s="52">
        <f t="shared" si="188"/>
        <v>137.91206524685609</v>
      </c>
    </row>
    <row r="723" spans="1:6" ht="12.75" customHeight="1" x14ac:dyDescent="0.2">
      <c r="A723" s="53" t="s">
        <v>1426</v>
      </c>
      <c r="B723" s="85" t="s">
        <v>1427</v>
      </c>
      <c r="C723" s="50" t="s">
        <v>1426</v>
      </c>
      <c r="D723" s="242">
        <v>1777.56</v>
      </c>
      <c r="E723" s="242">
        <v>47.2</v>
      </c>
      <c r="F723" s="52">
        <f t="shared" si="188"/>
        <v>2.6553252773464755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589.41</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13.27</v>
      </c>
      <c r="E811" s="242"/>
      <c r="F811" s="52">
        <f t="shared" si="190"/>
        <v>0</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2" sqref="D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209887.99000000002</v>
      </c>
      <c r="E6" s="229">
        <f t="shared" si="0"/>
        <v>301070.51</v>
      </c>
      <c r="F6" s="230">
        <f t="shared" ref="F6:F260" si="1">IF(D6&gt;0,IF(E6/D6&gt;=100,"&gt;&gt;100",E6/D6*100),"-")</f>
        <v>143.44341951152134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79333.250000000015</v>
      </c>
      <c r="E7" s="104">
        <f t="shared" si="2"/>
        <v>104519.56</v>
      </c>
      <c r="F7" s="93">
        <f t="shared" si="1"/>
        <v>131.74748292802826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39504.160000000018</v>
      </c>
      <c r="E8" s="104">
        <f>E9+E10-E11</f>
        <v>64568.650000000009</v>
      </c>
      <c r="F8" s="93">
        <f t="shared" si="1"/>
        <v>163.44772297398546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135038.64000000001</v>
      </c>
      <c r="E10" s="247">
        <v>160103.13</v>
      </c>
      <c r="F10" s="93">
        <f t="shared" si="1"/>
        <v>118.56097632499853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95534.48</v>
      </c>
      <c r="E11" s="247">
        <v>95534.48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39829.089999999997</v>
      </c>
      <c r="E12" s="104">
        <f t="shared" si="3"/>
        <v>39950.909999999996</v>
      </c>
      <c r="F12" s="93">
        <f t="shared" si="1"/>
        <v>100.30585684985522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22813.279999999999</v>
      </c>
      <c r="E19" s="104">
        <f t="shared" si="5"/>
        <v>22813.279999999999</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148271.42000000001</v>
      </c>
      <c r="E20" s="247">
        <v>151057.92000000001</v>
      </c>
      <c r="F20" s="93">
        <f t="shared" si="1"/>
        <v>101.87932374290338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5180.8500000000004</v>
      </c>
      <c r="E21" s="247">
        <v>5180.8500000000004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15527.99</v>
      </c>
      <c r="E22" s="247">
        <v>15527.99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146166.98000000001</v>
      </c>
      <c r="E28" s="247">
        <v>148953.48000000001</v>
      </c>
      <c r="F28" s="93">
        <f t="shared" si="1"/>
        <v>101.90638131813354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16404.559999999998</v>
      </c>
      <c r="E35" s="104">
        <f t="shared" si="7"/>
        <v>16526.379999999997</v>
      </c>
      <c r="F35" s="93">
        <f t="shared" si="1"/>
        <v>100.74259839946941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4868.62</v>
      </c>
      <c r="E36" s="247">
        <v>4990.4399999999996</v>
      </c>
      <c r="F36" s="93">
        <f t="shared" si="1"/>
        <v>102.50214639877417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12257.48</v>
      </c>
      <c r="E39" s="247">
        <v>12257.48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721.54</v>
      </c>
      <c r="E40" s="247">
        <v>721.54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611.25000000000091</v>
      </c>
      <c r="E45" s="104">
        <f t="shared" si="9"/>
        <v>611.25000000000091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8238.61</v>
      </c>
      <c r="E47" s="247">
        <v>8238.61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7627.36</v>
      </c>
      <c r="E50" s="247">
        <v>7627.36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69241.14</v>
      </c>
      <c r="E54" s="247">
        <v>69718.710000000006</v>
      </c>
      <c r="F54" s="93">
        <f t="shared" si="1"/>
        <v>100.68972001327536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69241.14</v>
      </c>
      <c r="E55" s="247">
        <v>69718.710000000006</v>
      </c>
      <c r="F55" s="93">
        <f t="shared" si="1"/>
        <v>100.68972001327536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130554.74</v>
      </c>
      <c r="E68" s="104">
        <f t="shared" si="13"/>
        <v>196550.95</v>
      </c>
      <c r="F68" s="93">
        <f t="shared" si="1"/>
        <v>150.55060429058341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103877.36</v>
      </c>
      <c r="E69" s="104">
        <f t="shared" si="14"/>
        <v>162773.42000000001</v>
      </c>
      <c r="F69" s="93">
        <f t="shared" si="1"/>
        <v>156.69768657963584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103877.36</v>
      </c>
      <c r="E70" s="104">
        <f t="shared" si="15"/>
        <v>162773.42000000001</v>
      </c>
      <c r="F70" s="93">
        <f t="shared" si="1"/>
        <v>156.69768657963584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103877.36</v>
      </c>
      <c r="E72" s="247">
        <v>162773.42000000001</v>
      </c>
      <c r="F72" s="93">
        <f t="shared" si="1"/>
        <v>156.69768657963584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3909.87</v>
      </c>
      <c r="E78" s="104">
        <f>E79+SUM(E82:E84)-E85+E86</f>
        <v>8258.11</v>
      </c>
      <c r="F78" s="93">
        <f t="shared" si="1"/>
        <v>211.21188172496787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3909.87</v>
      </c>
      <c r="E86" s="247">
        <v>8258.11</v>
      </c>
      <c r="F86" s="93">
        <f t="shared" si="1"/>
        <v>211.21188172496787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15787.550000000001</v>
      </c>
      <c r="E146" s="104">
        <f t="shared" si="26"/>
        <v>18539.46</v>
      </c>
      <c r="F146" s="93">
        <f t="shared" si="1"/>
        <v>117.43088699639905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15922.93</v>
      </c>
      <c r="E160" s="247">
        <v>27677.35</v>
      </c>
      <c r="F160" s="93">
        <f t="shared" si="1"/>
        <v>173.82071013312247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135.38</v>
      </c>
      <c r="E163" s="247">
        <v>9137.89</v>
      </c>
      <c r="F163" s="93">
        <f t="shared" si="1"/>
        <v>6749.8079479982262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6979.96</v>
      </c>
      <c r="E170" s="104">
        <f t="shared" si="29"/>
        <v>6979.96</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6979.96</v>
      </c>
      <c r="E171" s="247">
        <v>6979.96</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209887.99000000002</v>
      </c>
      <c r="E175" s="104">
        <f t="shared" si="30"/>
        <v>301070.51</v>
      </c>
      <c r="F175" s="93">
        <f t="shared" si="1"/>
        <v>143.44341951152134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134593.70000000001</v>
      </c>
      <c r="E176" s="104">
        <f t="shared" si="31"/>
        <v>148356.98000000001</v>
      </c>
      <c r="F176" s="93">
        <f t="shared" si="1"/>
        <v>110.22579808713186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128090.28</v>
      </c>
      <c r="E177" s="104">
        <f t="shared" si="32"/>
        <v>141853.56</v>
      </c>
      <c r="F177" s="93">
        <f t="shared" si="1"/>
        <v>110.74498392852293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118745.28</v>
      </c>
      <c r="E178" s="247">
        <v>124394.99</v>
      </c>
      <c r="F178" s="93">
        <f t="shared" si="1"/>
        <v>104.75783963792078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2368.8000000000002</v>
      </c>
      <c r="E179" s="247">
        <v>3339.29</v>
      </c>
      <c r="F179" s="93">
        <f t="shared" si="1"/>
        <v>140.96968929415738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6976.2</v>
      </c>
      <c r="E188" s="247">
        <v>14119.28</v>
      </c>
      <c r="F188" s="93">
        <f t="shared" si="1"/>
        <v>202.39213325306039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6503.42</v>
      </c>
      <c r="E234" s="104">
        <f t="shared" si="40"/>
        <v>6503.42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6503.42</v>
      </c>
      <c r="E236" s="247">
        <v>6503.42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75294.290000000008</v>
      </c>
      <c r="E237" s="104">
        <f t="shared" si="41"/>
        <v>152713.53</v>
      </c>
      <c r="F237" s="93">
        <f t="shared" si="1"/>
        <v>202.82219275857437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79333.27</v>
      </c>
      <c r="E238" s="104">
        <f t="shared" si="42"/>
        <v>82241.59</v>
      </c>
      <c r="F238" s="93">
        <f t="shared" si="1"/>
        <v>103.66595250643267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79333.27</v>
      </c>
      <c r="E239" s="104">
        <f t="shared" si="43"/>
        <v>82241.59</v>
      </c>
      <c r="F239" s="93">
        <f t="shared" si="1"/>
        <v>103.66595250643267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79333.27</v>
      </c>
      <c r="E240" s="247">
        <v>82241.59</v>
      </c>
      <c r="F240" s="93">
        <f t="shared" si="1"/>
        <v>103.66595250643267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-19826.54</v>
      </c>
      <c r="E245" s="104">
        <f t="shared" si="45"/>
        <v>26547.19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26547.19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26547.19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19826.54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19826.54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15787.56</v>
      </c>
      <c r="E255" s="247">
        <v>43924.75</v>
      </c>
      <c r="F255" s="93">
        <f t="shared" si="1"/>
        <v>278.22380405838521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135.38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15787.55</v>
      </c>
      <c r="E265" s="247">
        <v>27677.35</v>
      </c>
      <c r="F265" s="93">
        <f t="shared" si="50"/>
        <v>175.31124208632752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3909.87</v>
      </c>
      <c r="E268" s="247">
        <v>8258.11</v>
      </c>
      <c r="F268" s="93">
        <f t="shared" si="50"/>
        <v>211.21188172496787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128090.28</v>
      </c>
      <c r="E288" s="247">
        <v>141853.56</v>
      </c>
      <c r="F288" s="93">
        <f t="shared" si="50"/>
        <v>110.74498392852293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1678460.36</v>
      </c>
      <c r="E114" s="81">
        <f t="shared" si="22"/>
        <v>1719273</v>
      </c>
      <c r="F114" s="63">
        <f t="shared" si="1"/>
        <v>102.43155221133729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1678460.36</v>
      </c>
      <c r="E122" s="81">
        <f t="shared" si="25"/>
        <v>1719273</v>
      </c>
      <c r="F122" s="63">
        <f t="shared" si="1"/>
        <v>102.43155221133729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1678460.36</v>
      </c>
      <c r="E124" s="249">
        <v>1719273</v>
      </c>
      <c r="F124" s="63">
        <f t="shared" si="1"/>
        <v>102.43155221133729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1678460.36</v>
      </c>
      <c r="E141" s="106">
        <f t="shared" si="28"/>
        <v>1719273</v>
      </c>
      <c r="F141" s="82">
        <f t="shared" si="1"/>
        <v>102.43155221133729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N43" sqref="N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324.98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324.98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324.98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324.98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8"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134593.71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1666464.47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1666464.47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1509022.01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153015.29999999999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4427.16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1659204.62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1659204.62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1503372.3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152044.82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3787.5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141853.55999999982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141853.56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141853.56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23368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Dumanić-Šulenta</cp:lastModifiedBy>
  <cp:lastPrinted>2024-01-10T17:00:03Z</cp:lastPrinted>
  <dcterms:created xsi:type="dcterms:W3CDTF">2022-04-01T05:14:30Z</dcterms:created>
  <dcterms:modified xsi:type="dcterms:W3CDTF">2024-01-10T18:27:54Z</dcterms:modified>
</cp:coreProperties>
</file>